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8. AUGUST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1" l="1"/>
  <c r="D2706" i="1"/>
  <c r="C2706" i="1"/>
  <c r="B2706" i="1"/>
  <c r="Z2694" i="1"/>
  <c r="D2692" i="1"/>
  <c r="B2690" i="1"/>
  <c r="B2692" i="1" s="1"/>
  <c r="Z2680" i="1"/>
  <c r="B2680" i="1"/>
  <c r="AA2677" i="1"/>
  <c r="D2677" i="1"/>
  <c r="D2676" i="1"/>
  <c r="Z2676" i="1" s="1"/>
  <c r="AA2676" i="1" s="1"/>
  <c r="AA2675" i="1"/>
  <c r="D2675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V2633" i="1"/>
  <c r="U2633" i="1"/>
  <c r="R2633" i="1"/>
  <c r="Q2633" i="1"/>
  <c r="N2633" i="1"/>
  <c r="M2633" i="1"/>
  <c r="J2633" i="1"/>
  <c r="I2633" i="1"/>
  <c r="F2633" i="1"/>
  <c r="E2633" i="1"/>
  <c r="B2633" i="1"/>
  <c r="AB2632" i="1"/>
  <c r="AA2632" i="1"/>
  <c r="Z2632" i="1"/>
  <c r="Y2631" i="1"/>
  <c r="X2631" i="1"/>
  <c r="X2633" i="1" s="1"/>
  <c r="W2631" i="1"/>
  <c r="W2633" i="1" s="1"/>
  <c r="V2631" i="1"/>
  <c r="U2631" i="1"/>
  <c r="T2631" i="1"/>
  <c r="T2633" i="1" s="1"/>
  <c r="S2631" i="1"/>
  <c r="S2633" i="1" s="1"/>
  <c r="R2631" i="1"/>
  <c r="Q2631" i="1"/>
  <c r="P2631" i="1"/>
  <c r="P2633" i="1" s="1"/>
  <c r="O2631" i="1"/>
  <c r="O2633" i="1" s="1"/>
  <c r="N2631" i="1"/>
  <c r="M2631" i="1"/>
  <c r="L2631" i="1"/>
  <c r="L2633" i="1" s="1"/>
  <c r="K2631" i="1"/>
  <c r="K2633" i="1" s="1"/>
  <c r="J2631" i="1"/>
  <c r="I2631" i="1"/>
  <c r="H2631" i="1"/>
  <c r="H2633" i="1" s="1"/>
  <c r="G2631" i="1"/>
  <c r="G2633" i="1" s="1"/>
  <c r="F2631" i="1"/>
  <c r="E2631" i="1"/>
  <c r="D2631" i="1"/>
  <c r="D2633" i="1" s="1"/>
  <c r="C2631" i="1"/>
  <c r="C2633" i="1" s="1"/>
  <c r="B2631" i="1"/>
  <c r="AA2630" i="1"/>
  <c r="Z2630" i="1"/>
  <c r="AB2630" i="1" s="1"/>
  <c r="Z2629" i="1"/>
  <c r="AB2628" i="1"/>
  <c r="AA2628" i="1"/>
  <c r="Z2628" i="1"/>
  <c r="AB2627" i="1"/>
  <c r="AA2627" i="1"/>
  <c r="Z2627" i="1"/>
  <c r="W2623" i="1"/>
  <c r="V2623" i="1"/>
  <c r="S2623" i="1"/>
  <c r="R2623" i="1"/>
  <c r="O2623" i="1"/>
  <c r="N2623" i="1"/>
  <c r="K2623" i="1"/>
  <c r="J2623" i="1"/>
  <c r="G2623" i="1"/>
  <c r="F2623" i="1"/>
  <c r="C2623" i="1"/>
  <c r="B2623" i="1"/>
  <c r="Z2622" i="1"/>
  <c r="Y2621" i="1"/>
  <c r="Y2623" i="1" s="1"/>
  <c r="X2621" i="1"/>
  <c r="X2623" i="1" s="1"/>
  <c r="W2621" i="1"/>
  <c r="V2621" i="1"/>
  <c r="U2621" i="1"/>
  <c r="U2623" i="1" s="1"/>
  <c r="T2621" i="1"/>
  <c r="T2623" i="1" s="1"/>
  <c r="S2621" i="1"/>
  <c r="R2621" i="1"/>
  <c r="Q2621" i="1"/>
  <c r="Q2623" i="1" s="1"/>
  <c r="P2621" i="1"/>
  <c r="P2623" i="1" s="1"/>
  <c r="O2621" i="1"/>
  <c r="N2621" i="1"/>
  <c r="M2621" i="1"/>
  <c r="M2623" i="1" s="1"/>
  <c r="L2621" i="1"/>
  <c r="L2623" i="1" s="1"/>
  <c r="K2621" i="1"/>
  <c r="J2621" i="1"/>
  <c r="I2621" i="1"/>
  <c r="I2623" i="1" s="1"/>
  <c r="H2621" i="1"/>
  <c r="H2623" i="1" s="1"/>
  <c r="G2621" i="1"/>
  <c r="F2621" i="1"/>
  <c r="E2621" i="1"/>
  <c r="E2623" i="1" s="1"/>
  <c r="D2621" i="1"/>
  <c r="D2623" i="1" s="1"/>
  <c r="C2621" i="1"/>
  <c r="B2621" i="1"/>
  <c r="AB2620" i="1"/>
  <c r="AA2620" i="1"/>
  <c r="Z2620" i="1"/>
  <c r="AA2619" i="1"/>
  <c r="Z2619" i="1"/>
  <c r="AB2619" i="1" s="1"/>
  <c r="Z2618" i="1"/>
  <c r="AB2617" i="1"/>
  <c r="Z2617" i="1"/>
  <c r="AA2617" i="1" s="1"/>
  <c r="X2613" i="1"/>
  <c r="W2613" i="1"/>
  <c r="T2613" i="1"/>
  <c r="S2613" i="1"/>
  <c r="P2613" i="1"/>
  <c r="O2613" i="1"/>
  <c r="L2613" i="1"/>
  <c r="K2613" i="1"/>
  <c r="H2613" i="1"/>
  <c r="G2613" i="1"/>
  <c r="D2613" i="1"/>
  <c r="C2613" i="1"/>
  <c r="AA2612" i="1"/>
  <c r="Z2612" i="1"/>
  <c r="Y2611" i="1"/>
  <c r="Y2613" i="1" s="1"/>
  <c r="X2611" i="1"/>
  <c r="W2611" i="1"/>
  <c r="V2611" i="1"/>
  <c r="V2613" i="1" s="1"/>
  <c r="U2611" i="1"/>
  <c r="U2613" i="1" s="1"/>
  <c r="T2611" i="1"/>
  <c r="S2611" i="1"/>
  <c r="R2611" i="1"/>
  <c r="R2613" i="1" s="1"/>
  <c r="Q2611" i="1"/>
  <c r="Q2613" i="1" s="1"/>
  <c r="P2611" i="1"/>
  <c r="O2611" i="1"/>
  <c r="N2611" i="1"/>
  <c r="N2613" i="1" s="1"/>
  <c r="M2611" i="1"/>
  <c r="M2613" i="1" s="1"/>
  <c r="L2611" i="1"/>
  <c r="K2611" i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C2611" i="1"/>
  <c r="B2611" i="1"/>
  <c r="B2613" i="1" s="1"/>
  <c r="AB2610" i="1"/>
  <c r="Z2610" i="1"/>
  <c r="AA2610" i="1" s="1"/>
  <c r="AB2609" i="1"/>
  <c r="AA2609" i="1"/>
  <c r="Z2609" i="1"/>
  <c r="AA2608" i="1"/>
  <c r="Z2608" i="1"/>
  <c r="AB2608" i="1" s="1"/>
  <c r="Z2607" i="1"/>
  <c r="Y2603" i="1"/>
  <c r="X2603" i="1"/>
  <c r="U2603" i="1"/>
  <c r="T2603" i="1"/>
  <c r="Q2603" i="1"/>
  <c r="P2603" i="1"/>
  <c r="M2603" i="1"/>
  <c r="L2603" i="1"/>
  <c r="I2603" i="1"/>
  <c r="H2603" i="1"/>
  <c r="E2603" i="1"/>
  <c r="D2603" i="1"/>
  <c r="AB2602" i="1"/>
  <c r="AA2602" i="1"/>
  <c r="Z2602" i="1"/>
  <c r="Y2601" i="1"/>
  <c r="X2601" i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O2601" i="1"/>
  <c r="O2603" i="1" s="1"/>
  <c r="N2601" i="1"/>
  <c r="N2603" i="1" s="1"/>
  <c r="M2601" i="1"/>
  <c r="L2601" i="1"/>
  <c r="K2601" i="1"/>
  <c r="K2603" i="1" s="1"/>
  <c r="J2601" i="1"/>
  <c r="J2603" i="1" s="1"/>
  <c r="I2601" i="1"/>
  <c r="H2601" i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B2599" i="1"/>
  <c r="Z2599" i="1"/>
  <c r="AA2599" i="1" s="1"/>
  <c r="AB2598" i="1"/>
  <c r="AA2598" i="1"/>
  <c r="Z2598" i="1"/>
  <c r="AA2597" i="1"/>
  <c r="Z2597" i="1"/>
  <c r="Z2593" i="1"/>
  <c r="AB2593" i="1" s="1"/>
  <c r="Y2593" i="1"/>
  <c r="V2593" i="1"/>
  <c r="U2593" i="1"/>
  <c r="R2593" i="1"/>
  <c r="Q2593" i="1"/>
  <c r="N2593" i="1"/>
  <c r="M2593" i="1"/>
  <c r="J2593" i="1"/>
  <c r="I2593" i="1"/>
  <c r="F2593" i="1"/>
  <c r="E2593" i="1"/>
  <c r="B2593" i="1"/>
  <c r="AB2592" i="1"/>
  <c r="Z2592" i="1"/>
  <c r="AA2592" i="1" s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Q2591" i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H2591" i="1"/>
  <c r="H2593" i="1" s="1"/>
  <c r="G2591" i="1"/>
  <c r="G2593" i="1" s="1"/>
  <c r="F2591" i="1"/>
  <c r="E2591" i="1"/>
  <c r="D2591" i="1"/>
  <c r="D2593" i="1" s="1"/>
  <c r="C2591" i="1"/>
  <c r="C2593" i="1" s="1"/>
  <c r="B2591" i="1"/>
  <c r="AA2590" i="1"/>
  <c r="Z2590" i="1"/>
  <c r="AB2590" i="1" s="1"/>
  <c r="Z2589" i="1"/>
  <c r="AB2588" i="1"/>
  <c r="Z2588" i="1"/>
  <c r="AA2588" i="1" s="1"/>
  <c r="AB2587" i="1"/>
  <c r="AA2587" i="1"/>
  <c r="Z2587" i="1"/>
  <c r="Z2591" i="1" s="1"/>
  <c r="AB2591" i="1" s="1"/>
  <c r="W2583" i="1"/>
  <c r="V2583" i="1"/>
  <c r="S2583" i="1"/>
  <c r="R2583" i="1"/>
  <c r="O2583" i="1"/>
  <c r="N2583" i="1"/>
  <c r="K2583" i="1"/>
  <c r="J2583" i="1"/>
  <c r="G2583" i="1"/>
  <c r="F2583" i="1"/>
  <c r="C2583" i="1"/>
  <c r="B2583" i="1"/>
  <c r="Z2582" i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AA2580" i="1"/>
  <c r="Z2580" i="1"/>
  <c r="Z2579" i="1"/>
  <c r="AB2579" i="1" s="1"/>
  <c r="Z2578" i="1"/>
  <c r="AB2577" i="1"/>
  <c r="Z2577" i="1"/>
  <c r="AA2577" i="1" s="1"/>
  <c r="X2573" i="1"/>
  <c r="W2573" i="1"/>
  <c r="T2573" i="1"/>
  <c r="S2573" i="1"/>
  <c r="P2573" i="1"/>
  <c r="O2573" i="1"/>
  <c r="L2573" i="1"/>
  <c r="K2573" i="1"/>
  <c r="H2573" i="1"/>
  <c r="G2573" i="1"/>
  <c r="D2573" i="1"/>
  <c r="C2573" i="1"/>
  <c r="Z2572" i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C2571" i="1"/>
  <c r="B2571" i="1"/>
  <c r="B2573" i="1" s="1"/>
  <c r="AB2570" i="1"/>
  <c r="Z2570" i="1"/>
  <c r="AA2570" i="1" s="1"/>
  <c r="AB2569" i="1"/>
  <c r="AA2569" i="1"/>
  <c r="Z2569" i="1"/>
  <c r="Z2568" i="1"/>
  <c r="AB2568" i="1" s="1"/>
  <c r="Z2567" i="1"/>
  <c r="Y2563" i="1"/>
  <c r="X2563" i="1"/>
  <c r="U2563" i="1"/>
  <c r="T2563" i="1"/>
  <c r="Q2563" i="1"/>
  <c r="P2563" i="1"/>
  <c r="M2563" i="1"/>
  <c r="L2563" i="1"/>
  <c r="I2563" i="1"/>
  <c r="H2563" i="1"/>
  <c r="E2563" i="1"/>
  <c r="D2563" i="1"/>
  <c r="AB2562" i="1"/>
  <c r="AA2562" i="1"/>
  <c r="Z2562" i="1"/>
  <c r="Y2561" i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B2559" i="1"/>
  <c r="Z2559" i="1"/>
  <c r="AA2559" i="1" s="1"/>
  <c r="AB2558" i="1"/>
  <c r="AA2558" i="1"/>
  <c r="Z2558" i="1"/>
  <c r="AA2557" i="1"/>
  <c r="Z2557" i="1"/>
  <c r="AB2557" i="1" s="1"/>
  <c r="Y2553" i="1"/>
  <c r="V2553" i="1"/>
  <c r="U2553" i="1"/>
  <c r="R2553" i="1"/>
  <c r="Q2553" i="1"/>
  <c r="N2553" i="1"/>
  <c r="M2553" i="1"/>
  <c r="J2553" i="1"/>
  <c r="I2553" i="1"/>
  <c r="F2553" i="1"/>
  <c r="E2553" i="1"/>
  <c r="B2553" i="1"/>
  <c r="AB2552" i="1"/>
  <c r="Z2552" i="1"/>
  <c r="AA2552" i="1" s="1"/>
  <c r="Y2551" i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AA2550" i="1"/>
  <c r="Z2550" i="1"/>
  <c r="AB2550" i="1" s="1"/>
  <c r="Z2549" i="1"/>
  <c r="AB2548" i="1"/>
  <c r="Z2548" i="1"/>
  <c r="AA2548" i="1" s="1"/>
  <c r="AB2547" i="1"/>
  <c r="AA2547" i="1"/>
  <c r="Z2547" i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AA2540" i="1"/>
  <c r="Z2540" i="1"/>
  <c r="Z2539" i="1"/>
  <c r="AB2539" i="1" s="1"/>
  <c r="Z2538" i="1"/>
  <c r="AB2537" i="1"/>
  <c r="Z2537" i="1"/>
  <c r="AA2537" i="1" s="1"/>
  <c r="X2533" i="1"/>
  <c r="W2533" i="1"/>
  <c r="T2533" i="1"/>
  <c r="S2533" i="1"/>
  <c r="P2533" i="1"/>
  <c r="O2533" i="1"/>
  <c r="L2533" i="1"/>
  <c r="K2533" i="1"/>
  <c r="H2533" i="1"/>
  <c r="G2533" i="1"/>
  <c r="D2533" i="1"/>
  <c r="C2533" i="1"/>
  <c r="Z2532" i="1"/>
  <c r="Y2531" i="1"/>
  <c r="Y2533" i="1" s="1"/>
  <c r="X2531" i="1"/>
  <c r="W2531" i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O2531" i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G2531" i="1"/>
  <c r="F2531" i="1"/>
  <c r="F2533" i="1" s="1"/>
  <c r="E2531" i="1"/>
  <c r="E2533" i="1" s="1"/>
  <c r="D2531" i="1"/>
  <c r="C2531" i="1"/>
  <c r="B2531" i="1"/>
  <c r="B2533" i="1" s="1"/>
  <c r="AB2530" i="1"/>
  <c r="Z2530" i="1"/>
  <c r="AA2530" i="1" s="1"/>
  <c r="AB2529" i="1"/>
  <c r="AA2529" i="1"/>
  <c r="Z2529" i="1"/>
  <c r="Z2528" i="1"/>
  <c r="AB2528" i="1" s="1"/>
  <c r="Z2527" i="1"/>
  <c r="Y2523" i="1"/>
  <c r="X2523" i="1"/>
  <c r="U2523" i="1"/>
  <c r="T2523" i="1"/>
  <c r="Q2523" i="1"/>
  <c r="P2523" i="1"/>
  <c r="M2523" i="1"/>
  <c r="L2523" i="1"/>
  <c r="I2523" i="1"/>
  <c r="H2523" i="1"/>
  <c r="E2523" i="1"/>
  <c r="AB2522" i="1"/>
  <c r="AA2522" i="1"/>
  <c r="Z2522" i="1"/>
  <c r="Y2521" i="1"/>
  <c r="X2521" i="1"/>
  <c r="W2521" i="1"/>
  <c r="W2523" i="1" s="1"/>
  <c r="V2521" i="1"/>
  <c r="V2523" i="1" s="1"/>
  <c r="U2521" i="1"/>
  <c r="T2521" i="1"/>
  <c r="S2521" i="1"/>
  <c r="S2523" i="1" s="1"/>
  <c r="R2521" i="1"/>
  <c r="R2523" i="1" s="1"/>
  <c r="Q2521" i="1"/>
  <c r="P2521" i="1"/>
  <c r="O2521" i="1"/>
  <c r="O2523" i="1" s="1"/>
  <c r="N2521" i="1"/>
  <c r="N2523" i="1" s="1"/>
  <c r="M2521" i="1"/>
  <c r="L2521" i="1"/>
  <c r="K2521" i="1"/>
  <c r="K2523" i="1" s="1"/>
  <c r="J2521" i="1"/>
  <c r="J2523" i="1" s="1"/>
  <c r="I2521" i="1"/>
  <c r="H2521" i="1"/>
  <c r="G2521" i="1"/>
  <c r="G2523" i="1" s="1"/>
  <c r="F2521" i="1"/>
  <c r="F2523" i="1" s="1"/>
  <c r="E2521" i="1"/>
  <c r="D2521" i="1"/>
  <c r="D2523" i="1" s="1"/>
  <c r="C2521" i="1"/>
  <c r="C2523" i="1" s="1"/>
  <c r="B2521" i="1"/>
  <c r="B2523" i="1" s="1"/>
  <c r="Z2520" i="1"/>
  <c r="AB2520" i="1" s="1"/>
  <c r="AB2519" i="1"/>
  <c r="Z2519" i="1"/>
  <c r="AA2519" i="1" s="1"/>
  <c r="AB2518" i="1"/>
  <c r="AA2518" i="1"/>
  <c r="Z2518" i="1"/>
  <c r="Z2517" i="1"/>
  <c r="W2513" i="1"/>
  <c r="B2513" i="1"/>
  <c r="AA2512" i="1"/>
  <c r="Z2512" i="1"/>
  <c r="V2511" i="1"/>
  <c r="V2513" i="1" s="1"/>
  <c r="R2511" i="1"/>
  <c r="R2513" i="1" s="1"/>
  <c r="N2511" i="1"/>
  <c r="N2513" i="1" s="1"/>
  <c r="J2511" i="1"/>
  <c r="J2513" i="1" s="1"/>
  <c r="F2511" i="1"/>
  <c r="F2513" i="1" s="1"/>
  <c r="B2511" i="1"/>
  <c r="AA2510" i="1"/>
  <c r="Z2510" i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V2508" i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M2508" i="1"/>
  <c r="L2508" i="1"/>
  <c r="L2511" i="1" s="1"/>
  <c r="L2513" i="1" s="1"/>
  <c r="K2508" i="1"/>
  <c r="K2511" i="1" s="1"/>
  <c r="K2513" i="1" s="1"/>
  <c r="J2508" i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AA2507" i="1"/>
  <c r="Z2507" i="1"/>
  <c r="Z2502" i="1"/>
  <c r="AA2502" i="1" s="1"/>
  <c r="Y2501" i="1"/>
  <c r="Y2503" i="1" s="1"/>
  <c r="W2501" i="1"/>
  <c r="W2503" i="1" s="1"/>
  <c r="U2501" i="1"/>
  <c r="U2503" i="1" s="1"/>
  <c r="S2501" i="1"/>
  <c r="S2503" i="1" s="1"/>
  <c r="Q2501" i="1"/>
  <c r="Q2503" i="1" s="1"/>
  <c r="O2501" i="1"/>
  <c r="O2503" i="1" s="1"/>
  <c r="M2501" i="1"/>
  <c r="M2503" i="1" s="1"/>
  <c r="K2501" i="1"/>
  <c r="K2503" i="1" s="1"/>
  <c r="I2501" i="1"/>
  <c r="I2503" i="1" s="1"/>
  <c r="G2501" i="1"/>
  <c r="G2503" i="1" s="1"/>
  <c r="E2501" i="1"/>
  <c r="E2503" i="1" s="1"/>
  <c r="C2501" i="1"/>
  <c r="C2503" i="1" s="1"/>
  <c r="AA2500" i="1"/>
  <c r="Z2500" i="1"/>
  <c r="AA2499" i="1"/>
  <c r="Z2499" i="1"/>
  <c r="Y2498" i="1"/>
  <c r="X2498" i="1"/>
  <c r="X2501" i="1" s="1"/>
  <c r="X2503" i="1" s="1"/>
  <c r="W2498" i="1"/>
  <c r="V2498" i="1"/>
  <c r="V2501" i="1" s="1"/>
  <c r="V2503" i="1" s="1"/>
  <c r="U2498" i="1"/>
  <c r="T2498" i="1"/>
  <c r="T2501" i="1" s="1"/>
  <c r="T2503" i="1" s="1"/>
  <c r="S2498" i="1"/>
  <c r="R2498" i="1"/>
  <c r="R2501" i="1" s="1"/>
  <c r="R2503" i="1" s="1"/>
  <c r="Q2498" i="1"/>
  <c r="P2498" i="1"/>
  <c r="P2501" i="1" s="1"/>
  <c r="P2503" i="1" s="1"/>
  <c r="O2498" i="1"/>
  <c r="N2498" i="1"/>
  <c r="N2501" i="1" s="1"/>
  <c r="N2503" i="1" s="1"/>
  <c r="M2498" i="1"/>
  <c r="L2498" i="1"/>
  <c r="L2501" i="1" s="1"/>
  <c r="L2503" i="1" s="1"/>
  <c r="K2498" i="1"/>
  <c r="J2498" i="1"/>
  <c r="J2501" i="1" s="1"/>
  <c r="J2503" i="1" s="1"/>
  <c r="I2498" i="1"/>
  <c r="H2498" i="1"/>
  <c r="H2501" i="1" s="1"/>
  <c r="H2503" i="1" s="1"/>
  <c r="G2498" i="1"/>
  <c r="F2498" i="1"/>
  <c r="F2501" i="1" s="1"/>
  <c r="F2503" i="1" s="1"/>
  <c r="E2498" i="1"/>
  <c r="D2498" i="1"/>
  <c r="D2501" i="1" s="1"/>
  <c r="D2503" i="1" s="1"/>
  <c r="C2498" i="1"/>
  <c r="B2498" i="1"/>
  <c r="B2501" i="1" s="1"/>
  <c r="B2503" i="1" s="1"/>
  <c r="Z2497" i="1"/>
  <c r="Z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C2490" i="1"/>
  <c r="B2490" i="1"/>
  <c r="Z2489" i="1"/>
  <c r="AA2489" i="1" s="1"/>
  <c r="Y2488" i="1"/>
  <c r="Y2491" i="1" s="1"/>
  <c r="Y2493" i="1" s="1"/>
  <c r="X2488" i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O2488" i="1"/>
  <c r="O2491" i="1" s="1"/>
  <c r="O2493" i="1" s="1"/>
  <c r="N2488" i="1"/>
  <c r="N2491" i="1" s="1"/>
  <c r="N2493" i="1" s="1"/>
  <c r="M2488" i="1"/>
  <c r="Z2488" i="1" s="1"/>
  <c r="L2488" i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C2488" i="1"/>
  <c r="C2491" i="1" s="1"/>
  <c r="C2493" i="1" s="1"/>
  <c r="B2488" i="1"/>
  <c r="B2491" i="1" s="1"/>
  <c r="B2493" i="1" s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U2478" i="1"/>
  <c r="T2478" i="1"/>
  <c r="S2478" i="1"/>
  <c r="Q2478" i="1"/>
  <c r="P2478" i="1"/>
  <c r="O2478" i="1"/>
  <c r="M2478" i="1"/>
  <c r="L2478" i="1"/>
  <c r="K2478" i="1"/>
  <c r="I2478" i="1"/>
  <c r="H2478" i="1"/>
  <c r="G2478" i="1"/>
  <c r="E2478" i="1"/>
  <c r="D2478" i="1"/>
  <c r="C2478" i="1"/>
  <c r="Y2477" i="1"/>
  <c r="X2477" i="1"/>
  <c r="W2477" i="1"/>
  <c r="V2477" i="1"/>
  <c r="U2477" i="1"/>
  <c r="T2477" i="1"/>
  <c r="S2477" i="1"/>
  <c r="S2481" i="1" s="1"/>
  <c r="R2477" i="1"/>
  <c r="Q2477" i="1"/>
  <c r="P2477" i="1"/>
  <c r="O2477" i="1"/>
  <c r="N2477" i="1"/>
  <c r="M2477" i="1"/>
  <c r="M2481" i="1" s="1"/>
  <c r="L2477" i="1"/>
  <c r="K2477" i="1"/>
  <c r="K2481" i="1" s="1"/>
  <c r="J2477" i="1"/>
  <c r="I2477" i="1"/>
  <c r="I2481" i="1" s="1"/>
  <c r="H2477" i="1"/>
  <c r="G2477" i="1"/>
  <c r="F2477" i="1"/>
  <c r="E2477" i="1"/>
  <c r="D2477" i="1"/>
  <c r="C2477" i="1"/>
  <c r="B2477" i="1"/>
  <c r="Y2473" i="1"/>
  <c r="U2473" i="1"/>
  <c r="Q2473" i="1"/>
  <c r="M2473" i="1"/>
  <c r="I2473" i="1"/>
  <c r="E2473" i="1"/>
  <c r="AB2472" i="1"/>
  <c r="AA2472" i="1"/>
  <c r="Z2472" i="1"/>
  <c r="Y2471" i="1"/>
  <c r="X2471" i="1"/>
  <c r="X2473" i="1" s="1"/>
  <c r="W2471" i="1"/>
  <c r="W2473" i="1" s="1"/>
  <c r="V2471" i="1"/>
  <c r="V2473" i="1" s="1"/>
  <c r="U2471" i="1"/>
  <c r="T2471" i="1"/>
  <c r="T2473" i="1" s="1"/>
  <c r="S2471" i="1"/>
  <c r="S2473" i="1" s="1"/>
  <c r="R2471" i="1"/>
  <c r="R2473" i="1" s="1"/>
  <c r="Q2471" i="1"/>
  <c r="P2471" i="1"/>
  <c r="P2473" i="1" s="1"/>
  <c r="O2471" i="1"/>
  <c r="O2473" i="1" s="1"/>
  <c r="N2471" i="1"/>
  <c r="N2473" i="1" s="1"/>
  <c r="M2471" i="1"/>
  <c r="L2471" i="1"/>
  <c r="L2473" i="1" s="1"/>
  <c r="K2471" i="1"/>
  <c r="K2473" i="1" s="1"/>
  <c r="J2471" i="1"/>
  <c r="J2473" i="1" s="1"/>
  <c r="I2471" i="1"/>
  <c r="H2471" i="1"/>
  <c r="H2473" i="1" s="1"/>
  <c r="G2471" i="1"/>
  <c r="G2473" i="1" s="1"/>
  <c r="F2471" i="1"/>
  <c r="F2473" i="1" s="1"/>
  <c r="E2471" i="1"/>
  <c r="D2471" i="1"/>
  <c r="D2473" i="1" s="1"/>
  <c r="C2471" i="1"/>
  <c r="C2473" i="1" s="1"/>
  <c r="B2471" i="1"/>
  <c r="B2473" i="1" s="1"/>
  <c r="AA2470" i="1"/>
  <c r="Z2470" i="1"/>
  <c r="AB2470" i="1" s="1"/>
  <c r="Z2469" i="1"/>
  <c r="AB2469" i="1" s="1"/>
  <c r="AB2468" i="1"/>
  <c r="AA2468" i="1"/>
  <c r="Z2468" i="1"/>
  <c r="Z2467" i="1"/>
  <c r="Z2471" i="1" s="1"/>
  <c r="V2463" i="1"/>
  <c r="R2463" i="1"/>
  <c r="N2463" i="1"/>
  <c r="J2463" i="1"/>
  <c r="F2463" i="1"/>
  <c r="B2463" i="1"/>
  <c r="AB2462" i="1"/>
  <c r="Z2462" i="1"/>
  <c r="AA2462" i="1" s="1"/>
  <c r="Y2461" i="1"/>
  <c r="Y2463" i="1" s="1"/>
  <c r="X2461" i="1"/>
  <c r="X2463" i="1" s="1"/>
  <c r="W2461" i="1"/>
  <c r="W2463" i="1" s="1"/>
  <c r="V2461" i="1"/>
  <c r="U2461" i="1"/>
  <c r="U2463" i="1" s="1"/>
  <c r="T2461" i="1"/>
  <c r="T2463" i="1" s="1"/>
  <c r="S2461" i="1"/>
  <c r="S2463" i="1" s="1"/>
  <c r="R2461" i="1"/>
  <c r="Q2461" i="1"/>
  <c r="Q2463" i="1" s="1"/>
  <c r="P2461" i="1"/>
  <c r="P2463" i="1" s="1"/>
  <c r="O2461" i="1"/>
  <c r="O2463" i="1" s="1"/>
  <c r="N2461" i="1"/>
  <c r="M2461" i="1"/>
  <c r="M2463" i="1" s="1"/>
  <c r="L2461" i="1"/>
  <c r="L2463" i="1" s="1"/>
  <c r="K2461" i="1"/>
  <c r="K2463" i="1" s="1"/>
  <c r="J2461" i="1"/>
  <c r="I2461" i="1"/>
  <c r="I2463" i="1" s="1"/>
  <c r="H2461" i="1"/>
  <c r="H2463" i="1" s="1"/>
  <c r="G2461" i="1"/>
  <c r="G2463" i="1" s="1"/>
  <c r="F2461" i="1"/>
  <c r="E2461" i="1"/>
  <c r="E2463" i="1" s="1"/>
  <c r="D2461" i="1"/>
  <c r="D2463" i="1" s="1"/>
  <c r="C2461" i="1"/>
  <c r="C2463" i="1" s="1"/>
  <c r="B2461" i="1"/>
  <c r="Z2460" i="1"/>
  <c r="AA2460" i="1" s="1"/>
  <c r="AA2459" i="1"/>
  <c r="Z2459" i="1"/>
  <c r="AB2459" i="1" s="1"/>
  <c r="Z2458" i="1"/>
  <c r="AA2458" i="1" s="1"/>
  <c r="AB2457" i="1"/>
  <c r="AA2457" i="1"/>
  <c r="AA2461" i="1" s="1"/>
  <c r="Z2457" i="1"/>
  <c r="X2453" i="1"/>
  <c r="W2453" i="1"/>
  <c r="V2453" i="1"/>
  <c r="S2453" i="1"/>
  <c r="P2453" i="1"/>
  <c r="O2453" i="1"/>
  <c r="N2453" i="1"/>
  <c r="K2453" i="1"/>
  <c r="H2453" i="1"/>
  <c r="G2453" i="1"/>
  <c r="F2453" i="1"/>
  <c r="C2453" i="1"/>
  <c r="AA2452" i="1"/>
  <c r="Z2452" i="1"/>
  <c r="AB2452" i="1" s="1"/>
  <c r="Y2451" i="1"/>
  <c r="Y2453" i="1" s="1"/>
  <c r="X2451" i="1"/>
  <c r="W2451" i="1"/>
  <c r="V2451" i="1"/>
  <c r="U2451" i="1"/>
  <c r="U2453" i="1" s="1"/>
  <c r="T2451" i="1"/>
  <c r="T2453" i="1" s="1"/>
  <c r="S2451" i="1"/>
  <c r="R2451" i="1"/>
  <c r="R2453" i="1" s="1"/>
  <c r="Q2451" i="1"/>
  <c r="Q2453" i="1" s="1"/>
  <c r="P2451" i="1"/>
  <c r="O2451" i="1"/>
  <c r="N2451" i="1"/>
  <c r="M2451" i="1"/>
  <c r="M2453" i="1" s="1"/>
  <c r="L2451" i="1"/>
  <c r="L2453" i="1" s="1"/>
  <c r="K2451" i="1"/>
  <c r="J2451" i="1"/>
  <c r="J2453" i="1" s="1"/>
  <c r="I2451" i="1"/>
  <c r="I2453" i="1" s="1"/>
  <c r="H2451" i="1"/>
  <c r="G2451" i="1"/>
  <c r="F2451" i="1"/>
  <c r="E2451" i="1"/>
  <c r="E2453" i="1" s="1"/>
  <c r="D2451" i="1"/>
  <c r="D2453" i="1" s="1"/>
  <c r="C2451" i="1"/>
  <c r="B2451" i="1"/>
  <c r="B2453" i="1" s="1"/>
  <c r="AB2450" i="1"/>
  <c r="AA2450" i="1"/>
  <c r="Z2450" i="1"/>
  <c r="Z2449" i="1"/>
  <c r="AA2449" i="1" s="1"/>
  <c r="AA2448" i="1"/>
  <c r="Z2448" i="1"/>
  <c r="AB2448" i="1" s="1"/>
  <c r="Z2447" i="1"/>
  <c r="AA2447" i="1" s="1"/>
  <c r="AA2451" i="1" s="1"/>
  <c r="Y2443" i="1"/>
  <c r="X2443" i="1"/>
  <c r="W2443" i="1"/>
  <c r="T2443" i="1"/>
  <c r="Q2443" i="1"/>
  <c r="P2443" i="1"/>
  <c r="O2443" i="1"/>
  <c r="L2443" i="1"/>
  <c r="I2443" i="1"/>
  <c r="H2443" i="1"/>
  <c r="G2443" i="1"/>
  <c r="D2443" i="1"/>
  <c r="AB2442" i="1"/>
  <c r="Z2442" i="1"/>
  <c r="Y2441" i="1"/>
  <c r="X2441" i="1"/>
  <c r="W2441" i="1"/>
  <c r="V2441" i="1"/>
  <c r="V2443" i="1" s="1"/>
  <c r="U2441" i="1"/>
  <c r="U2443" i="1" s="1"/>
  <c r="T2441" i="1"/>
  <c r="S2441" i="1"/>
  <c r="S2443" i="1" s="1"/>
  <c r="R2441" i="1"/>
  <c r="R2443" i="1" s="1"/>
  <c r="Q2441" i="1"/>
  <c r="P2441" i="1"/>
  <c r="O2441" i="1"/>
  <c r="N2441" i="1"/>
  <c r="N2443" i="1" s="1"/>
  <c r="M2441" i="1"/>
  <c r="M2443" i="1" s="1"/>
  <c r="L2441" i="1"/>
  <c r="K2441" i="1"/>
  <c r="K2443" i="1" s="1"/>
  <c r="J2441" i="1"/>
  <c r="J2443" i="1" s="1"/>
  <c r="I2441" i="1"/>
  <c r="H2441" i="1"/>
  <c r="G2441" i="1"/>
  <c r="F2441" i="1"/>
  <c r="F2443" i="1" s="1"/>
  <c r="E2441" i="1"/>
  <c r="E2443" i="1" s="1"/>
  <c r="D2441" i="1"/>
  <c r="C2441" i="1"/>
  <c r="C2443" i="1" s="1"/>
  <c r="B2441" i="1"/>
  <c r="B2443" i="1" s="1"/>
  <c r="Z2440" i="1"/>
  <c r="AA2440" i="1" s="1"/>
  <c r="AB2439" i="1"/>
  <c r="AA2439" i="1"/>
  <c r="Z2439" i="1"/>
  <c r="AB2438" i="1"/>
  <c r="Z2438" i="1"/>
  <c r="AA2438" i="1" s="1"/>
  <c r="AA2437" i="1"/>
  <c r="AA2441" i="1" s="1"/>
  <c r="Z2437" i="1"/>
  <c r="AB2437" i="1" s="1"/>
  <c r="Y2433" i="1"/>
  <c r="U2433" i="1"/>
  <c r="Q2433" i="1"/>
  <c r="M2433" i="1"/>
  <c r="I2433" i="1"/>
  <c r="E2433" i="1"/>
  <c r="AB2432" i="1"/>
  <c r="AA2432" i="1"/>
  <c r="Z2432" i="1"/>
  <c r="Y2431" i="1"/>
  <c r="X2431" i="1"/>
  <c r="X2433" i="1" s="1"/>
  <c r="W2431" i="1"/>
  <c r="W2433" i="1" s="1"/>
  <c r="V2431" i="1"/>
  <c r="V2433" i="1" s="1"/>
  <c r="U2431" i="1"/>
  <c r="T2431" i="1"/>
  <c r="T2433" i="1" s="1"/>
  <c r="S2431" i="1"/>
  <c r="S2433" i="1" s="1"/>
  <c r="R2431" i="1"/>
  <c r="R2433" i="1" s="1"/>
  <c r="Q2431" i="1"/>
  <c r="P2431" i="1"/>
  <c r="P2433" i="1" s="1"/>
  <c r="O2431" i="1"/>
  <c r="O2433" i="1" s="1"/>
  <c r="N2431" i="1"/>
  <c r="N2433" i="1" s="1"/>
  <c r="M2431" i="1"/>
  <c r="L2431" i="1"/>
  <c r="L2433" i="1" s="1"/>
  <c r="K2431" i="1"/>
  <c r="K2433" i="1" s="1"/>
  <c r="J2431" i="1"/>
  <c r="J2433" i="1" s="1"/>
  <c r="I2431" i="1"/>
  <c r="H2431" i="1"/>
  <c r="H2433" i="1" s="1"/>
  <c r="G2431" i="1"/>
  <c r="G2433" i="1" s="1"/>
  <c r="F2431" i="1"/>
  <c r="F2433" i="1" s="1"/>
  <c r="E2431" i="1"/>
  <c r="D2431" i="1"/>
  <c r="D2433" i="1" s="1"/>
  <c r="C2431" i="1"/>
  <c r="C2433" i="1" s="1"/>
  <c r="B2431" i="1"/>
  <c r="B2433" i="1" s="1"/>
  <c r="AA2430" i="1"/>
  <c r="Z2430" i="1"/>
  <c r="AB2430" i="1" s="1"/>
  <c r="Z2429" i="1"/>
  <c r="AA2429" i="1" s="1"/>
  <c r="AB2428" i="1"/>
  <c r="AA2428" i="1"/>
  <c r="Z2428" i="1"/>
  <c r="AB2427" i="1"/>
  <c r="Z2427" i="1"/>
  <c r="AA2427" i="1" s="1"/>
  <c r="V2423" i="1"/>
  <c r="R2423" i="1"/>
  <c r="N2423" i="1"/>
  <c r="J2423" i="1"/>
  <c r="F2423" i="1"/>
  <c r="B2423" i="1"/>
  <c r="Z2422" i="1"/>
  <c r="AB2422" i="1" s="1"/>
  <c r="Y2421" i="1"/>
  <c r="Y2423" i="1" s="1"/>
  <c r="X2421" i="1"/>
  <c r="X2423" i="1" s="1"/>
  <c r="W2421" i="1"/>
  <c r="W2423" i="1" s="1"/>
  <c r="V2421" i="1"/>
  <c r="U2421" i="1"/>
  <c r="U2423" i="1" s="1"/>
  <c r="T2421" i="1"/>
  <c r="T2423" i="1" s="1"/>
  <c r="S2421" i="1"/>
  <c r="S2423" i="1" s="1"/>
  <c r="R2421" i="1"/>
  <c r="Q2421" i="1"/>
  <c r="Q2423" i="1" s="1"/>
  <c r="P2421" i="1"/>
  <c r="P2423" i="1" s="1"/>
  <c r="O2421" i="1"/>
  <c r="O2423" i="1" s="1"/>
  <c r="N2421" i="1"/>
  <c r="M2421" i="1"/>
  <c r="M2423" i="1" s="1"/>
  <c r="L2421" i="1"/>
  <c r="L2423" i="1" s="1"/>
  <c r="K2421" i="1"/>
  <c r="K2423" i="1" s="1"/>
  <c r="J2421" i="1"/>
  <c r="I2421" i="1"/>
  <c r="I2423" i="1" s="1"/>
  <c r="H2421" i="1"/>
  <c r="H2423" i="1" s="1"/>
  <c r="G2421" i="1"/>
  <c r="G2423" i="1" s="1"/>
  <c r="F2421" i="1"/>
  <c r="E2421" i="1"/>
  <c r="E2423" i="1" s="1"/>
  <c r="D2421" i="1"/>
  <c r="D2423" i="1" s="1"/>
  <c r="C2421" i="1"/>
  <c r="C2423" i="1" s="1"/>
  <c r="B2421" i="1"/>
  <c r="AB2420" i="1"/>
  <c r="Z2420" i="1"/>
  <c r="AA2420" i="1" s="1"/>
  <c r="AA2419" i="1"/>
  <c r="Z2419" i="1"/>
  <c r="AB2419" i="1" s="1"/>
  <c r="AB2418" i="1"/>
  <c r="Z2418" i="1"/>
  <c r="AA2418" i="1" s="1"/>
  <c r="AB2417" i="1"/>
  <c r="AA2417" i="1"/>
  <c r="AA2421" i="1" s="1"/>
  <c r="Z2417" i="1"/>
  <c r="Z2421" i="1" s="1"/>
  <c r="AB2421" i="1" s="1"/>
  <c r="W2413" i="1"/>
  <c r="S2413" i="1"/>
  <c r="O2413" i="1"/>
  <c r="K2413" i="1"/>
  <c r="G2413" i="1"/>
  <c r="C2413" i="1"/>
  <c r="AA2412" i="1"/>
  <c r="Z2412" i="1"/>
  <c r="AB2412" i="1" s="1"/>
  <c r="Z2411" i="1"/>
  <c r="Z2413" i="1" s="1"/>
  <c r="Y2411" i="1"/>
  <c r="Y2413" i="1" s="1"/>
  <c r="X2411" i="1"/>
  <c r="X2413" i="1" s="1"/>
  <c r="W2411" i="1"/>
  <c r="V2411" i="1"/>
  <c r="V2413" i="1" s="1"/>
  <c r="U2411" i="1"/>
  <c r="U2413" i="1" s="1"/>
  <c r="T2411" i="1"/>
  <c r="T2413" i="1" s="1"/>
  <c r="S2411" i="1"/>
  <c r="R2411" i="1"/>
  <c r="R2413" i="1" s="1"/>
  <c r="Q2411" i="1"/>
  <c r="Q2413" i="1" s="1"/>
  <c r="P2411" i="1"/>
  <c r="P2413" i="1" s="1"/>
  <c r="O2411" i="1"/>
  <c r="N2411" i="1"/>
  <c r="N2413" i="1" s="1"/>
  <c r="M2411" i="1"/>
  <c r="M2413" i="1" s="1"/>
  <c r="L2411" i="1"/>
  <c r="L2413" i="1" s="1"/>
  <c r="K2411" i="1"/>
  <c r="J2411" i="1"/>
  <c r="J2413" i="1" s="1"/>
  <c r="I2411" i="1"/>
  <c r="I2413" i="1" s="1"/>
  <c r="H2411" i="1"/>
  <c r="H2413" i="1" s="1"/>
  <c r="G2411" i="1"/>
  <c r="F2411" i="1"/>
  <c r="F2413" i="1" s="1"/>
  <c r="E2411" i="1"/>
  <c r="E2413" i="1" s="1"/>
  <c r="D2411" i="1"/>
  <c r="D2413" i="1" s="1"/>
  <c r="C2411" i="1"/>
  <c r="B2411" i="1"/>
  <c r="B2413" i="1" s="1"/>
  <c r="AB2410" i="1"/>
  <c r="AA2410" i="1"/>
  <c r="Z2410" i="1"/>
  <c r="AB2409" i="1"/>
  <c r="Z2409" i="1"/>
  <c r="AA2409" i="1" s="1"/>
  <c r="AA2408" i="1"/>
  <c r="Z2408" i="1"/>
  <c r="AB2408" i="1" s="1"/>
  <c r="AB2407" i="1"/>
  <c r="Z2407" i="1"/>
  <c r="AA2407" i="1" s="1"/>
  <c r="X2403" i="1"/>
  <c r="T2403" i="1"/>
  <c r="P2403" i="1"/>
  <c r="L2403" i="1"/>
  <c r="H2403" i="1"/>
  <c r="D2403" i="1"/>
  <c r="Z2402" i="1"/>
  <c r="AB2402" i="1" s="1"/>
  <c r="Y2401" i="1"/>
  <c r="Y2403" i="1" s="1"/>
  <c r="X2401" i="1"/>
  <c r="W2401" i="1"/>
  <c r="W2403" i="1" s="1"/>
  <c r="V2401" i="1"/>
  <c r="V2403" i="1" s="1"/>
  <c r="U2401" i="1"/>
  <c r="U2403" i="1" s="1"/>
  <c r="T2401" i="1"/>
  <c r="S2401" i="1"/>
  <c r="S2403" i="1" s="1"/>
  <c r="R2401" i="1"/>
  <c r="R2403" i="1" s="1"/>
  <c r="Q2401" i="1"/>
  <c r="Q2403" i="1" s="1"/>
  <c r="P2401" i="1"/>
  <c r="O2401" i="1"/>
  <c r="O2403" i="1" s="1"/>
  <c r="N2401" i="1"/>
  <c r="N2403" i="1" s="1"/>
  <c r="M2401" i="1"/>
  <c r="M2403" i="1" s="1"/>
  <c r="L2401" i="1"/>
  <c r="K2401" i="1"/>
  <c r="K2403" i="1" s="1"/>
  <c r="J2401" i="1"/>
  <c r="J2403" i="1" s="1"/>
  <c r="I2401" i="1"/>
  <c r="I2403" i="1" s="1"/>
  <c r="H2401" i="1"/>
  <c r="G2401" i="1"/>
  <c r="G2403" i="1" s="1"/>
  <c r="F2401" i="1"/>
  <c r="F2403" i="1" s="1"/>
  <c r="E2401" i="1"/>
  <c r="E2403" i="1" s="1"/>
  <c r="D2401" i="1"/>
  <c r="C2401" i="1"/>
  <c r="C2403" i="1" s="1"/>
  <c r="B2401" i="1"/>
  <c r="B2403" i="1" s="1"/>
  <c r="AB2400" i="1"/>
  <c r="Z2400" i="1"/>
  <c r="AA2400" i="1" s="1"/>
  <c r="AB2399" i="1"/>
  <c r="AA2399" i="1"/>
  <c r="Z2399" i="1"/>
  <c r="Z2398" i="1"/>
  <c r="AA2398" i="1" s="1"/>
  <c r="AA2397" i="1"/>
  <c r="AA2401" i="1" s="1"/>
  <c r="Z2397" i="1"/>
  <c r="AB2397" i="1" s="1"/>
  <c r="V2393" i="1"/>
  <c r="R2393" i="1"/>
  <c r="N2393" i="1"/>
  <c r="J2393" i="1"/>
  <c r="F2393" i="1"/>
  <c r="B2393" i="1"/>
  <c r="AB2392" i="1"/>
  <c r="AA2392" i="1"/>
  <c r="Z2392" i="1"/>
  <c r="X2391" i="1"/>
  <c r="X2393" i="1" s="1"/>
  <c r="V2391" i="1"/>
  <c r="T2391" i="1"/>
  <c r="T2393" i="1" s="1"/>
  <c r="R2391" i="1"/>
  <c r="P2391" i="1"/>
  <c r="P2393" i="1" s="1"/>
  <c r="N2391" i="1"/>
  <c r="L2391" i="1"/>
  <c r="L2393" i="1" s="1"/>
  <c r="J2391" i="1"/>
  <c r="H2391" i="1"/>
  <c r="H2393" i="1" s="1"/>
  <c r="F2391" i="1"/>
  <c r="D2391" i="1"/>
  <c r="D2393" i="1" s="1"/>
  <c r="B2391" i="1"/>
  <c r="AA2390" i="1"/>
  <c r="Z2390" i="1"/>
  <c r="AB2390" i="1" s="1"/>
  <c r="AB2389" i="1"/>
  <c r="Z2389" i="1"/>
  <c r="AA2389" i="1" s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S2388" i="1"/>
  <c r="S2391" i="1" s="1"/>
  <c r="S2393" i="1" s="1"/>
  <c r="R2388" i="1"/>
  <c r="Q2388" i="1"/>
  <c r="Q2391" i="1" s="1"/>
  <c r="Q2393" i="1" s="1"/>
  <c r="P2388" i="1"/>
  <c r="O2388" i="1"/>
  <c r="O2391" i="1" s="1"/>
  <c r="O2393" i="1" s="1"/>
  <c r="N2388" i="1"/>
  <c r="M2388" i="1"/>
  <c r="L2388" i="1"/>
  <c r="K2388" i="1"/>
  <c r="K2391" i="1" s="1"/>
  <c r="K2393" i="1" s="1"/>
  <c r="J2388" i="1"/>
  <c r="I2388" i="1"/>
  <c r="I2391" i="1" s="1"/>
  <c r="I2393" i="1" s="1"/>
  <c r="H2388" i="1"/>
  <c r="G2388" i="1"/>
  <c r="G2391" i="1" s="1"/>
  <c r="G2393" i="1" s="1"/>
  <c r="F2388" i="1"/>
  <c r="E2388" i="1"/>
  <c r="E2391" i="1" s="1"/>
  <c r="E2393" i="1" s="1"/>
  <c r="D2388" i="1"/>
  <c r="C2388" i="1"/>
  <c r="C2391" i="1" s="1"/>
  <c r="C2393" i="1" s="1"/>
  <c r="B2388" i="1"/>
  <c r="Z2387" i="1"/>
  <c r="AA2387" i="1" s="1"/>
  <c r="AB2382" i="1"/>
  <c r="Z2382" i="1"/>
  <c r="Y2381" i="1"/>
  <c r="Y2383" i="1" s="1"/>
  <c r="W2381" i="1"/>
  <c r="W2383" i="1" s="1"/>
  <c r="U2381" i="1"/>
  <c r="U2383" i="1" s="1"/>
  <c r="S2381" i="1"/>
  <c r="S2383" i="1" s="1"/>
  <c r="Q2381" i="1"/>
  <c r="Q2383" i="1" s="1"/>
  <c r="O2381" i="1"/>
  <c r="O2383" i="1" s="1"/>
  <c r="M2381" i="1"/>
  <c r="M2383" i="1" s="1"/>
  <c r="K2381" i="1"/>
  <c r="K2383" i="1" s="1"/>
  <c r="I2381" i="1"/>
  <c r="I2383" i="1" s="1"/>
  <c r="G2381" i="1"/>
  <c r="G2383" i="1" s="1"/>
  <c r="E2381" i="1"/>
  <c r="E2383" i="1" s="1"/>
  <c r="C2381" i="1"/>
  <c r="C2383" i="1" s="1"/>
  <c r="AA2380" i="1"/>
  <c r="Z2380" i="1"/>
  <c r="AA2379" i="1"/>
  <c r="Z2379" i="1"/>
  <c r="Z2378" i="1"/>
  <c r="AB2378" i="1" s="1"/>
  <c r="Y2378" i="1"/>
  <c r="X2378" i="1"/>
  <c r="X2381" i="1" s="1"/>
  <c r="X2383" i="1" s="1"/>
  <c r="W2378" i="1"/>
  <c r="V2378" i="1"/>
  <c r="V2381" i="1" s="1"/>
  <c r="V2383" i="1" s="1"/>
  <c r="U2378" i="1"/>
  <c r="T2378" i="1"/>
  <c r="T2381" i="1" s="1"/>
  <c r="T2383" i="1" s="1"/>
  <c r="S2378" i="1"/>
  <c r="R2378" i="1"/>
  <c r="R2381" i="1" s="1"/>
  <c r="R2383" i="1" s="1"/>
  <c r="Q2378" i="1"/>
  <c r="P2378" i="1"/>
  <c r="P2381" i="1" s="1"/>
  <c r="P2383" i="1" s="1"/>
  <c r="O2378" i="1"/>
  <c r="N2378" i="1"/>
  <c r="N2381" i="1" s="1"/>
  <c r="N2383" i="1" s="1"/>
  <c r="M2378" i="1"/>
  <c r="L2378" i="1"/>
  <c r="L2381" i="1" s="1"/>
  <c r="L2383" i="1" s="1"/>
  <c r="K2378" i="1"/>
  <c r="J2378" i="1"/>
  <c r="J2381" i="1" s="1"/>
  <c r="J2383" i="1" s="1"/>
  <c r="I2378" i="1"/>
  <c r="H2378" i="1"/>
  <c r="H2381" i="1" s="1"/>
  <c r="H2383" i="1" s="1"/>
  <c r="G2378" i="1"/>
  <c r="F2378" i="1"/>
  <c r="F2381" i="1" s="1"/>
  <c r="F2383" i="1" s="1"/>
  <c r="E2378" i="1"/>
  <c r="D2378" i="1"/>
  <c r="D2381" i="1" s="1"/>
  <c r="D2383" i="1" s="1"/>
  <c r="C2378" i="1"/>
  <c r="B2378" i="1"/>
  <c r="B2381" i="1" s="1"/>
  <c r="B2383" i="1" s="1"/>
  <c r="Z2377" i="1"/>
  <c r="Z2381" i="1" s="1"/>
  <c r="AB2381" i="1" s="1"/>
  <c r="AA2372" i="1"/>
  <c r="Z2372" i="1"/>
  <c r="X2371" i="1"/>
  <c r="X2373" i="1" s="1"/>
  <c r="V2371" i="1"/>
  <c r="V2373" i="1" s="1"/>
  <c r="T2371" i="1"/>
  <c r="T2373" i="1" s="1"/>
  <c r="R2371" i="1"/>
  <c r="R2373" i="1" s="1"/>
  <c r="P2371" i="1"/>
  <c r="P2373" i="1" s="1"/>
  <c r="N2371" i="1"/>
  <c r="N2373" i="1" s="1"/>
  <c r="L2371" i="1"/>
  <c r="L2373" i="1" s="1"/>
  <c r="J2371" i="1"/>
  <c r="J2373" i="1" s="1"/>
  <c r="H2371" i="1"/>
  <c r="H2373" i="1" s="1"/>
  <c r="F2371" i="1"/>
  <c r="F2373" i="1" s="1"/>
  <c r="D2371" i="1"/>
  <c r="D2373" i="1" s="1"/>
  <c r="B2371" i="1"/>
  <c r="B2373" i="1" s="1"/>
  <c r="Z2370" i="1"/>
  <c r="AA2370" i="1" s="1"/>
  <c r="Z2369" i="1"/>
  <c r="AA2369" i="1" s="1"/>
  <c r="Y2368" i="1"/>
  <c r="Y2371" i="1" s="1"/>
  <c r="Y2373" i="1" s="1"/>
  <c r="X2368" i="1"/>
  <c r="W2368" i="1"/>
  <c r="W2371" i="1" s="1"/>
  <c r="W2373" i="1" s="1"/>
  <c r="V2368" i="1"/>
  <c r="U2368" i="1"/>
  <c r="U2371" i="1" s="1"/>
  <c r="U2373" i="1" s="1"/>
  <c r="T2368" i="1"/>
  <c r="S2368" i="1"/>
  <c r="S2371" i="1" s="1"/>
  <c r="S2373" i="1" s="1"/>
  <c r="R2368" i="1"/>
  <c r="Q2368" i="1"/>
  <c r="Q2371" i="1" s="1"/>
  <c r="Q2373" i="1" s="1"/>
  <c r="P2368" i="1"/>
  <c r="O2368" i="1"/>
  <c r="O2371" i="1" s="1"/>
  <c r="O2373" i="1" s="1"/>
  <c r="N2368" i="1"/>
  <c r="M2368" i="1"/>
  <c r="Z2368" i="1" s="1"/>
  <c r="L2368" i="1"/>
  <c r="K2368" i="1"/>
  <c r="K2371" i="1" s="1"/>
  <c r="K2373" i="1" s="1"/>
  <c r="J2368" i="1"/>
  <c r="I2368" i="1"/>
  <c r="I2371" i="1" s="1"/>
  <c r="I2373" i="1" s="1"/>
  <c r="H2368" i="1"/>
  <c r="G2368" i="1"/>
  <c r="G2371" i="1" s="1"/>
  <c r="G2373" i="1" s="1"/>
  <c r="F2368" i="1"/>
  <c r="E2368" i="1"/>
  <c r="E2371" i="1" s="1"/>
  <c r="E2373" i="1" s="1"/>
  <c r="D2368" i="1"/>
  <c r="C2368" i="1"/>
  <c r="C2371" i="1" s="1"/>
  <c r="C2373" i="1" s="1"/>
  <c r="B2368" i="1"/>
  <c r="AA2367" i="1"/>
  <c r="Z2367" i="1"/>
  <c r="Z2362" i="1"/>
  <c r="Y2360" i="1"/>
  <c r="Y2361" i="1" s="1"/>
  <c r="Y2363" i="1" s="1"/>
  <c r="X2360" i="1"/>
  <c r="W2360" i="1"/>
  <c r="W2361" i="1" s="1"/>
  <c r="W2363" i="1" s="1"/>
  <c r="V2360" i="1"/>
  <c r="U2360" i="1"/>
  <c r="U2361" i="1" s="1"/>
  <c r="U2363" i="1" s="1"/>
  <c r="T2360" i="1"/>
  <c r="S2360" i="1"/>
  <c r="S2361" i="1" s="1"/>
  <c r="S2363" i="1" s="1"/>
  <c r="R2360" i="1"/>
  <c r="Q2360" i="1"/>
  <c r="Q2361" i="1" s="1"/>
  <c r="Q2363" i="1" s="1"/>
  <c r="P2360" i="1"/>
  <c r="O2360" i="1"/>
  <c r="O2361" i="1" s="1"/>
  <c r="O2363" i="1" s="1"/>
  <c r="N2360" i="1"/>
  <c r="M2360" i="1"/>
  <c r="M2361" i="1" s="1"/>
  <c r="M2363" i="1" s="1"/>
  <c r="L2360" i="1"/>
  <c r="K2360" i="1"/>
  <c r="K2361" i="1" s="1"/>
  <c r="K2363" i="1" s="1"/>
  <c r="J2360" i="1"/>
  <c r="I2360" i="1"/>
  <c r="I2361" i="1" s="1"/>
  <c r="I2363" i="1" s="1"/>
  <c r="H2360" i="1"/>
  <c r="G2360" i="1"/>
  <c r="G2361" i="1" s="1"/>
  <c r="G2363" i="1" s="1"/>
  <c r="F2360" i="1"/>
  <c r="E2360" i="1"/>
  <c r="E2361" i="1" s="1"/>
  <c r="E2363" i="1" s="1"/>
  <c r="D2360" i="1"/>
  <c r="C2360" i="1"/>
  <c r="C2361" i="1" s="1"/>
  <c r="C2363" i="1" s="1"/>
  <c r="B2360" i="1"/>
  <c r="AA2359" i="1"/>
  <c r="Z2359" i="1"/>
  <c r="Y2358" i="1"/>
  <c r="X2358" i="1"/>
  <c r="X2361" i="1" s="1"/>
  <c r="X2363" i="1" s="1"/>
  <c r="W2358" i="1"/>
  <c r="V2358" i="1"/>
  <c r="V2361" i="1" s="1"/>
  <c r="V2363" i="1" s="1"/>
  <c r="U2358" i="1"/>
  <c r="T2358" i="1"/>
  <c r="T2361" i="1" s="1"/>
  <c r="T2363" i="1" s="1"/>
  <c r="S2358" i="1"/>
  <c r="R2358" i="1"/>
  <c r="R2361" i="1" s="1"/>
  <c r="R2363" i="1" s="1"/>
  <c r="Q2358" i="1"/>
  <c r="P2358" i="1"/>
  <c r="P2361" i="1" s="1"/>
  <c r="P2363" i="1" s="1"/>
  <c r="O2358" i="1"/>
  <c r="N2358" i="1"/>
  <c r="Z2358" i="1" s="1"/>
  <c r="AB2358" i="1" s="1"/>
  <c r="M2358" i="1"/>
  <c r="L2358" i="1"/>
  <c r="L2361" i="1" s="1"/>
  <c r="L2363" i="1" s="1"/>
  <c r="K2358" i="1"/>
  <c r="J2358" i="1"/>
  <c r="J2361" i="1" s="1"/>
  <c r="J2363" i="1" s="1"/>
  <c r="I2358" i="1"/>
  <c r="H2358" i="1"/>
  <c r="H2361" i="1" s="1"/>
  <c r="H2363" i="1" s="1"/>
  <c r="G2358" i="1"/>
  <c r="F2358" i="1"/>
  <c r="F2361" i="1" s="1"/>
  <c r="F2363" i="1" s="1"/>
  <c r="E2358" i="1"/>
  <c r="D2358" i="1"/>
  <c r="D2361" i="1" s="1"/>
  <c r="D2363" i="1" s="1"/>
  <c r="C2358" i="1"/>
  <c r="B2358" i="1"/>
  <c r="B2361" i="1" s="1"/>
  <c r="B2363" i="1" s="1"/>
  <c r="Z2357" i="1"/>
  <c r="AA2352" i="1"/>
  <c r="Z2352" i="1"/>
  <c r="X2351" i="1"/>
  <c r="X2353" i="1" s="1"/>
  <c r="V2351" i="1"/>
  <c r="V2353" i="1" s="1"/>
  <c r="T2351" i="1"/>
  <c r="T2353" i="1" s="1"/>
  <c r="R2351" i="1"/>
  <c r="R2353" i="1" s="1"/>
  <c r="P2351" i="1"/>
  <c r="P2353" i="1" s="1"/>
  <c r="N2351" i="1"/>
  <c r="N2353" i="1" s="1"/>
  <c r="L2351" i="1"/>
  <c r="L2353" i="1" s="1"/>
  <c r="J2351" i="1"/>
  <c r="J2353" i="1" s="1"/>
  <c r="H2351" i="1"/>
  <c r="H2353" i="1" s="1"/>
  <c r="F2351" i="1"/>
  <c r="F2353" i="1" s="1"/>
  <c r="D2351" i="1"/>
  <c r="D2353" i="1" s="1"/>
  <c r="B2351" i="1"/>
  <c r="B2353" i="1" s="1"/>
  <c r="Z2350" i="1"/>
  <c r="AA2350" i="1" s="1"/>
  <c r="Z2349" i="1"/>
  <c r="AA2349" i="1" s="1"/>
  <c r="Y2348" i="1"/>
  <c r="Y2351" i="1" s="1"/>
  <c r="Y2353" i="1" s="1"/>
  <c r="X2348" i="1"/>
  <c r="W2348" i="1"/>
  <c r="W2351" i="1" s="1"/>
  <c r="W2353" i="1" s="1"/>
  <c r="V2348" i="1"/>
  <c r="U2348" i="1"/>
  <c r="U2351" i="1" s="1"/>
  <c r="U2353" i="1" s="1"/>
  <c r="T2348" i="1"/>
  <c r="S2348" i="1"/>
  <c r="S2351" i="1" s="1"/>
  <c r="S2353" i="1" s="1"/>
  <c r="R2348" i="1"/>
  <c r="Q2348" i="1"/>
  <c r="Q2351" i="1" s="1"/>
  <c r="Q2353" i="1" s="1"/>
  <c r="P2348" i="1"/>
  <c r="O2348" i="1"/>
  <c r="O2351" i="1" s="1"/>
  <c r="O2353" i="1" s="1"/>
  <c r="N2348" i="1"/>
  <c r="M2348" i="1"/>
  <c r="M2351" i="1" s="1"/>
  <c r="M2353" i="1" s="1"/>
  <c r="L2348" i="1"/>
  <c r="K2348" i="1"/>
  <c r="K2351" i="1" s="1"/>
  <c r="K2353" i="1" s="1"/>
  <c r="J2348" i="1"/>
  <c r="I2348" i="1"/>
  <c r="I2351" i="1" s="1"/>
  <c r="I2353" i="1" s="1"/>
  <c r="H2348" i="1"/>
  <c r="G2348" i="1"/>
  <c r="G2351" i="1" s="1"/>
  <c r="G2353" i="1" s="1"/>
  <c r="F2348" i="1"/>
  <c r="E2348" i="1"/>
  <c r="E2351" i="1" s="1"/>
  <c r="E2353" i="1" s="1"/>
  <c r="D2348" i="1"/>
  <c r="C2348" i="1"/>
  <c r="C2351" i="1" s="1"/>
  <c r="C2353" i="1" s="1"/>
  <c r="B2348" i="1"/>
  <c r="AA2347" i="1"/>
  <c r="Z2347" i="1"/>
  <c r="AA2342" i="1"/>
  <c r="Z2342" i="1"/>
  <c r="AB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L2340" i="1"/>
  <c r="K2340" i="1"/>
  <c r="J2340" i="1"/>
  <c r="I2340" i="1"/>
  <c r="H2340" i="1"/>
  <c r="G2340" i="1"/>
  <c r="F2340" i="1"/>
  <c r="E2340" i="1"/>
  <c r="D2340" i="1"/>
  <c r="AA2339" i="1"/>
  <c r="Z2339" i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Z2338" i="1" s="1"/>
  <c r="AB2338" i="1" s="1"/>
  <c r="M2338" i="1"/>
  <c r="M2341" i="1" s="1"/>
  <c r="M2343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Z2337" i="1"/>
  <c r="AA2337" i="1" s="1"/>
  <c r="Z2332" i="1"/>
  <c r="Y2331" i="1"/>
  <c r="Y2333" i="1" s="1"/>
  <c r="W2331" i="1"/>
  <c r="W2333" i="1" s="1"/>
  <c r="U2331" i="1"/>
  <c r="U2333" i="1" s="1"/>
  <c r="S2331" i="1"/>
  <c r="S2333" i="1" s="1"/>
  <c r="Q2331" i="1"/>
  <c r="Q2333" i="1" s="1"/>
  <c r="O2331" i="1"/>
  <c r="O2333" i="1" s="1"/>
  <c r="M2331" i="1"/>
  <c r="M2333" i="1" s="1"/>
  <c r="K2331" i="1"/>
  <c r="K2333" i="1" s="1"/>
  <c r="I2331" i="1"/>
  <c r="I2333" i="1" s="1"/>
  <c r="G2331" i="1"/>
  <c r="G2333" i="1" s="1"/>
  <c r="E2331" i="1"/>
  <c r="E2333" i="1" s="1"/>
  <c r="C2331" i="1"/>
  <c r="C2333" i="1" s="1"/>
  <c r="AA2330" i="1"/>
  <c r="Z2330" i="1"/>
  <c r="AA2329" i="1"/>
  <c r="Z2329" i="1"/>
  <c r="Y2328" i="1"/>
  <c r="X2328" i="1"/>
  <c r="X2331" i="1" s="1"/>
  <c r="X2333" i="1" s="1"/>
  <c r="W2328" i="1"/>
  <c r="V2328" i="1"/>
  <c r="V2331" i="1" s="1"/>
  <c r="V2333" i="1" s="1"/>
  <c r="U2328" i="1"/>
  <c r="T2328" i="1"/>
  <c r="T2331" i="1" s="1"/>
  <c r="T2333" i="1" s="1"/>
  <c r="S2328" i="1"/>
  <c r="R2328" i="1"/>
  <c r="R2331" i="1" s="1"/>
  <c r="R2333" i="1" s="1"/>
  <c r="Q2328" i="1"/>
  <c r="P2328" i="1"/>
  <c r="P2331" i="1" s="1"/>
  <c r="P2333" i="1" s="1"/>
  <c r="O2328" i="1"/>
  <c r="N2328" i="1"/>
  <c r="Z2328" i="1" s="1"/>
  <c r="AB2328" i="1" s="1"/>
  <c r="M2328" i="1"/>
  <c r="L2328" i="1"/>
  <c r="L2331" i="1" s="1"/>
  <c r="L2333" i="1" s="1"/>
  <c r="K2328" i="1"/>
  <c r="J2328" i="1"/>
  <c r="J2331" i="1" s="1"/>
  <c r="J2333" i="1" s="1"/>
  <c r="I2328" i="1"/>
  <c r="H2328" i="1"/>
  <c r="H2331" i="1" s="1"/>
  <c r="H2333" i="1" s="1"/>
  <c r="G2328" i="1"/>
  <c r="F2328" i="1"/>
  <c r="F2331" i="1" s="1"/>
  <c r="F2333" i="1" s="1"/>
  <c r="E2328" i="1"/>
  <c r="D2328" i="1"/>
  <c r="D2331" i="1" s="1"/>
  <c r="D2333" i="1" s="1"/>
  <c r="C2328" i="1"/>
  <c r="B2328" i="1"/>
  <c r="B2331" i="1" s="1"/>
  <c r="B2333" i="1" s="1"/>
  <c r="Z2327" i="1"/>
  <c r="Y2322" i="1"/>
  <c r="Y2323" i="1" s="1"/>
  <c r="X2322" i="1"/>
  <c r="W2322" i="1"/>
  <c r="W2323" i="1" s="1"/>
  <c r="V2322" i="1"/>
  <c r="U2322" i="1"/>
  <c r="U2323" i="1" s="1"/>
  <c r="T2322" i="1"/>
  <c r="S2322" i="1"/>
  <c r="S2323" i="1" s="1"/>
  <c r="R2322" i="1"/>
  <c r="Q2322" i="1"/>
  <c r="Q2323" i="1" s="1"/>
  <c r="P2322" i="1"/>
  <c r="O2322" i="1"/>
  <c r="O2323" i="1" s="1"/>
  <c r="N2322" i="1"/>
  <c r="M2322" i="1"/>
  <c r="M2323" i="1" s="1"/>
  <c r="L2322" i="1"/>
  <c r="K2322" i="1"/>
  <c r="K2323" i="1" s="1"/>
  <c r="J2322" i="1"/>
  <c r="I2322" i="1"/>
  <c r="I2323" i="1" s="1"/>
  <c r="H2322" i="1"/>
  <c r="G2322" i="1"/>
  <c r="G2323" i="1" s="1"/>
  <c r="F2322" i="1"/>
  <c r="E2322" i="1"/>
  <c r="E2323" i="1" s="1"/>
  <c r="D2322" i="1"/>
  <c r="C2322" i="1"/>
  <c r="C2323" i="1" s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AA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Z2318" i="1" s="1"/>
  <c r="AB2318" i="1" s="1"/>
  <c r="M2318" i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C2317" i="1"/>
  <c r="C2321" i="1" s="1"/>
  <c r="B2317" i="1"/>
  <c r="B2321" i="1" s="1"/>
  <c r="Y2313" i="1"/>
  <c r="U2313" i="1"/>
  <c r="Q2313" i="1"/>
  <c r="I2313" i="1"/>
  <c r="E2313" i="1"/>
  <c r="X2311" i="1"/>
  <c r="X2313" i="1" s="1"/>
  <c r="V2311" i="1"/>
  <c r="V2313" i="1" s="1"/>
  <c r="T2311" i="1"/>
  <c r="T2313" i="1" s="1"/>
  <c r="R2311" i="1"/>
  <c r="R2313" i="1" s="1"/>
  <c r="P2311" i="1"/>
  <c r="P2313" i="1" s="1"/>
  <c r="N2311" i="1"/>
  <c r="N2313" i="1" s="1"/>
  <c r="L2311" i="1"/>
  <c r="L2313" i="1" s="1"/>
  <c r="J2311" i="1"/>
  <c r="J2313" i="1" s="1"/>
  <c r="H2311" i="1"/>
  <c r="H2313" i="1" s="1"/>
  <c r="F2311" i="1"/>
  <c r="F2313" i="1" s="1"/>
  <c r="D2311" i="1"/>
  <c r="D2313" i="1" s="1"/>
  <c r="B2311" i="1"/>
  <c r="B2313" i="1" s="1"/>
  <c r="Y2308" i="1"/>
  <c r="Y2311" i="1" s="1"/>
  <c r="X2308" i="1"/>
  <c r="W2308" i="1"/>
  <c r="W2311" i="1" s="1"/>
  <c r="W2313" i="1" s="1"/>
  <c r="V2308" i="1"/>
  <c r="U2308" i="1"/>
  <c r="U2311" i="1" s="1"/>
  <c r="T2308" i="1"/>
  <c r="S2308" i="1"/>
  <c r="S2311" i="1" s="1"/>
  <c r="S2313" i="1" s="1"/>
  <c r="R2308" i="1"/>
  <c r="Q2308" i="1"/>
  <c r="Q2311" i="1" s="1"/>
  <c r="P2308" i="1"/>
  <c r="O2308" i="1"/>
  <c r="O2311" i="1" s="1"/>
  <c r="O2313" i="1" s="1"/>
  <c r="N2308" i="1"/>
  <c r="M2308" i="1"/>
  <c r="L2308" i="1"/>
  <c r="K2308" i="1"/>
  <c r="K2311" i="1" s="1"/>
  <c r="K2313" i="1" s="1"/>
  <c r="J2308" i="1"/>
  <c r="I2308" i="1"/>
  <c r="I2311" i="1" s="1"/>
  <c r="H2308" i="1"/>
  <c r="G2308" i="1"/>
  <c r="G2311" i="1" s="1"/>
  <c r="G2313" i="1" s="1"/>
  <c r="F2308" i="1"/>
  <c r="E2308" i="1"/>
  <c r="E2311" i="1" s="1"/>
  <c r="D2308" i="1"/>
  <c r="C2308" i="1"/>
  <c r="C2311" i="1" s="1"/>
  <c r="C2313" i="1" s="1"/>
  <c r="B2308" i="1"/>
  <c r="V2303" i="1"/>
  <c r="R2303" i="1"/>
  <c r="N2303" i="1"/>
  <c r="J2303" i="1"/>
  <c r="F2303" i="1"/>
  <c r="B2303" i="1"/>
  <c r="Y2301" i="1"/>
  <c r="Y2303" i="1" s="1"/>
  <c r="W2301" i="1"/>
  <c r="W2303" i="1" s="1"/>
  <c r="U2301" i="1"/>
  <c r="U2303" i="1" s="1"/>
  <c r="S2301" i="1"/>
  <c r="S2303" i="1" s="1"/>
  <c r="Q2301" i="1"/>
  <c r="Q2303" i="1" s="1"/>
  <c r="O2301" i="1"/>
  <c r="O2303" i="1" s="1"/>
  <c r="M2301" i="1"/>
  <c r="M2303" i="1" s="1"/>
  <c r="K2301" i="1"/>
  <c r="K2303" i="1" s="1"/>
  <c r="I2301" i="1"/>
  <c r="I2303" i="1" s="1"/>
  <c r="G2301" i="1"/>
  <c r="G2303" i="1" s="1"/>
  <c r="E2301" i="1"/>
  <c r="E2303" i="1" s="1"/>
  <c r="C2301" i="1"/>
  <c r="C2303" i="1" s="1"/>
  <c r="Y2298" i="1"/>
  <c r="X2298" i="1"/>
  <c r="X2301" i="1" s="1"/>
  <c r="X2303" i="1" s="1"/>
  <c r="W2298" i="1"/>
  <c r="V2298" i="1"/>
  <c r="V2301" i="1" s="1"/>
  <c r="U2298" i="1"/>
  <c r="T2298" i="1"/>
  <c r="T2301" i="1" s="1"/>
  <c r="T2303" i="1" s="1"/>
  <c r="S2298" i="1"/>
  <c r="R2298" i="1"/>
  <c r="R2301" i="1" s="1"/>
  <c r="Q2298" i="1"/>
  <c r="P2298" i="1"/>
  <c r="P2301" i="1" s="1"/>
  <c r="P2303" i="1" s="1"/>
  <c r="O2298" i="1"/>
  <c r="N2298" i="1"/>
  <c r="N2301" i="1" s="1"/>
  <c r="M2298" i="1"/>
  <c r="L2298" i="1"/>
  <c r="L2301" i="1" s="1"/>
  <c r="L2303" i="1" s="1"/>
  <c r="K2298" i="1"/>
  <c r="J2298" i="1"/>
  <c r="J2301" i="1" s="1"/>
  <c r="I2298" i="1"/>
  <c r="H2298" i="1"/>
  <c r="H2301" i="1" s="1"/>
  <c r="H2303" i="1" s="1"/>
  <c r="G2298" i="1"/>
  <c r="F2298" i="1"/>
  <c r="F2301" i="1" s="1"/>
  <c r="E2298" i="1"/>
  <c r="D2298" i="1"/>
  <c r="C2298" i="1"/>
  <c r="B2298" i="1"/>
  <c r="B2301" i="1" s="1"/>
  <c r="W2293" i="1"/>
  <c r="O2293" i="1"/>
  <c r="Y2291" i="1"/>
  <c r="Y2293" i="1" s="1"/>
  <c r="W2291" i="1"/>
  <c r="U2291" i="1"/>
  <c r="U2293" i="1" s="1"/>
  <c r="S2291" i="1"/>
  <c r="S2293" i="1" s="1"/>
  <c r="Q2291" i="1"/>
  <c r="Q2293" i="1" s="1"/>
  <c r="O2291" i="1"/>
  <c r="M2291" i="1"/>
  <c r="M2293" i="1" s="1"/>
  <c r="K2291" i="1"/>
  <c r="K2293" i="1" s="1"/>
  <c r="I2291" i="1"/>
  <c r="I2293" i="1" s="1"/>
  <c r="G2291" i="1"/>
  <c r="G2293" i="1" s="1"/>
  <c r="E2291" i="1"/>
  <c r="E2293" i="1" s="1"/>
  <c r="C2291" i="1"/>
  <c r="C2293" i="1" s="1"/>
  <c r="Y2288" i="1"/>
  <c r="X2288" i="1"/>
  <c r="X2291" i="1" s="1"/>
  <c r="X2293" i="1" s="1"/>
  <c r="W2288" i="1"/>
  <c r="V2288" i="1"/>
  <c r="V2291" i="1" s="1"/>
  <c r="V2293" i="1" s="1"/>
  <c r="U2288" i="1"/>
  <c r="T2288" i="1"/>
  <c r="T2291" i="1" s="1"/>
  <c r="T2293" i="1" s="1"/>
  <c r="S2288" i="1"/>
  <c r="R2288" i="1"/>
  <c r="R2291" i="1" s="1"/>
  <c r="R2293" i="1" s="1"/>
  <c r="Q2288" i="1"/>
  <c r="P2288" i="1"/>
  <c r="P2291" i="1" s="1"/>
  <c r="P2293" i="1" s="1"/>
  <c r="O2288" i="1"/>
  <c r="N2288" i="1"/>
  <c r="Z2288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F2293" i="1" s="1"/>
  <c r="E2288" i="1"/>
  <c r="D2288" i="1"/>
  <c r="D2291" i="1" s="1"/>
  <c r="D2293" i="1" s="1"/>
  <c r="C2288" i="1"/>
  <c r="B2288" i="1"/>
  <c r="B2291" i="1" s="1"/>
  <c r="B2293" i="1" s="1"/>
  <c r="X2281" i="1"/>
  <c r="X2283" i="1" s="1"/>
  <c r="V2281" i="1"/>
  <c r="V2283" i="1" s="1"/>
  <c r="T2281" i="1"/>
  <c r="T2283" i="1" s="1"/>
  <c r="R2281" i="1"/>
  <c r="R2283" i="1" s="1"/>
  <c r="P2281" i="1"/>
  <c r="P2283" i="1" s="1"/>
  <c r="N2281" i="1"/>
  <c r="N2283" i="1" s="1"/>
  <c r="L2281" i="1"/>
  <c r="L2283" i="1" s="1"/>
  <c r="J2281" i="1"/>
  <c r="J2283" i="1" s="1"/>
  <c r="H2281" i="1"/>
  <c r="H2283" i="1" s="1"/>
  <c r="F2281" i="1"/>
  <c r="F2283" i="1" s="1"/>
  <c r="D2281" i="1"/>
  <c r="D2283" i="1" s="1"/>
  <c r="B2281" i="1"/>
  <c r="B2283" i="1" s="1"/>
  <c r="Y2278" i="1"/>
  <c r="Y2281" i="1" s="1"/>
  <c r="Y2283" i="1" s="1"/>
  <c r="X2278" i="1"/>
  <c r="W2278" i="1"/>
  <c r="W2281" i="1" s="1"/>
  <c r="W2283" i="1" s="1"/>
  <c r="V2278" i="1"/>
  <c r="U2278" i="1"/>
  <c r="U2281" i="1" s="1"/>
  <c r="U2283" i="1" s="1"/>
  <c r="T2278" i="1"/>
  <c r="S2278" i="1"/>
  <c r="S2281" i="1" s="1"/>
  <c r="S2283" i="1" s="1"/>
  <c r="R2278" i="1"/>
  <c r="Q2278" i="1"/>
  <c r="Q2281" i="1" s="1"/>
  <c r="Q2283" i="1" s="1"/>
  <c r="P2278" i="1"/>
  <c r="O2278" i="1"/>
  <c r="O2281" i="1" s="1"/>
  <c r="O2283" i="1" s="1"/>
  <c r="N2278" i="1"/>
  <c r="M2278" i="1"/>
  <c r="M2281" i="1" s="1"/>
  <c r="M2283" i="1" s="1"/>
  <c r="L2278" i="1"/>
  <c r="K2278" i="1"/>
  <c r="K2281" i="1" s="1"/>
  <c r="K2283" i="1" s="1"/>
  <c r="J2278" i="1"/>
  <c r="I2278" i="1"/>
  <c r="I2281" i="1" s="1"/>
  <c r="I2283" i="1" s="1"/>
  <c r="H2278" i="1"/>
  <c r="G2278" i="1"/>
  <c r="G2281" i="1" s="1"/>
  <c r="G2283" i="1" s="1"/>
  <c r="F2278" i="1"/>
  <c r="E2278" i="1"/>
  <c r="E2281" i="1" s="1"/>
  <c r="E2283" i="1" s="1"/>
  <c r="D2278" i="1"/>
  <c r="C2278" i="1"/>
  <c r="C2281" i="1" s="1"/>
  <c r="C2283" i="1" s="1"/>
  <c r="B2278" i="1"/>
  <c r="Z2272" i="1"/>
  <c r="Y2272" i="1"/>
  <c r="X2272" i="1"/>
  <c r="W2272" i="1"/>
  <c r="V2272" i="1"/>
  <c r="V2262" i="1" s="1"/>
  <c r="U2272" i="1"/>
  <c r="T2272" i="1"/>
  <c r="S2272" i="1"/>
  <c r="R2272" i="1"/>
  <c r="R2262" i="1" s="1"/>
  <c r="Q2272" i="1"/>
  <c r="P2272" i="1"/>
  <c r="O2272" i="1"/>
  <c r="N2272" i="1"/>
  <c r="N2262" i="1" s="1"/>
  <c r="M2272" i="1"/>
  <c r="L2272" i="1"/>
  <c r="K2272" i="1"/>
  <c r="J2272" i="1"/>
  <c r="J2262" i="1" s="1"/>
  <c r="I2272" i="1"/>
  <c r="H2272" i="1"/>
  <c r="G2272" i="1"/>
  <c r="F2272" i="1"/>
  <c r="F2262" i="1" s="1"/>
  <c r="E2272" i="1"/>
  <c r="D2272" i="1"/>
  <c r="C2272" i="1"/>
  <c r="B2272" i="1"/>
  <c r="B2262" i="1" s="1"/>
  <c r="AA2270" i="1"/>
  <c r="Z2270" i="1"/>
  <c r="Y2270" i="1"/>
  <c r="Y2260" i="1" s="1"/>
  <c r="X2270" i="1"/>
  <c r="W2270" i="1"/>
  <c r="W2260" i="1" s="1"/>
  <c r="V2270" i="1"/>
  <c r="U2270" i="1"/>
  <c r="U2260" i="1" s="1"/>
  <c r="T2270" i="1"/>
  <c r="S2270" i="1"/>
  <c r="S2260" i="1" s="1"/>
  <c r="R2270" i="1"/>
  <c r="Q2270" i="1"/>
  <c r="Q2260" i="1" s="1"/>
  <c r="P2270" i="1"/>
  <c r="O2270" i="1"/>
  <c r="O2260" i="1" s="1"/>
  <c r="N2270" i="1"/>
  <c r="M2270" i="1"/>
  <c r="M2260" i="1" s="1"/>
  <c r="L2270" i="1"/>
  <c r="K2270" i="1"/>
  <c r="K2260" i="1" s="1"/>
  <c r="J2270" i="1"/>
  <c r="I2270" i="1"/>
  <c r="I2260" i="1" s="1"/>
  <c r="H2270" i="1"/>
  <c r="G2270" i="1"/>
  <c r="G2260" i="1" s="1"/>
  <c r="F2270" i="1"/>
  <c r="E2270" i="1"/>
  <c r="E2260" i="1" s="1"/>
  <c r="D2270" i="1"/>
  <c r="C2270" i="1"/>
  <c r="C2260" i="1" s="1"/>
  <c r="B2270" i="1"/>
  <c r="AA2269" i="1"/>
  <c r="Z2269" i="1"/>
  <c r="Y2269" i="1"/>
  <c r="Y2271" i="1" s="1"/>
  <c r="X2269" i="1"/>
  <c r="W2269" i="1"/>
  <c r="W2271" i="1" s="1"/>
  <c r="V2269" i="1"/>
  <c r="U2269" i="1"/>
  <c r="U2271" i="1" s="1"/>
  <c r="T2269" i="1"/>
  <c r="S2269" i="1"/>
  <c r="S2271" i="1" s="1"/>
  <c r="R2269" i="1"/>
  <c r="Q2269" i="1"/>
  <c r="Q2271" i="1" s="1"/>
  <c r="P2269" i="1"/>
  <c r="O2269" i="1"/>
  <c r="O2271" i="1" s="1"/>
  <c r="N2269" i="1"/>
  <c r="M2269" i="1"/>
  <c r="M2271" i="1" s="1"/>
  <c r="L2269" i="1"/>
  <c r="K2269" i="1"/>
  <c r="K2271" i="1" s="1"/>
  <c r="J2269" i="1"/>
  <c r="I2269" i="1"/>
  <c r="I2271" i="1" s="1"/>
  <c r="H2269" i="1"/>
  <c r="G2269" i="1"/>
  <c r="G2271" i="1" s="1"/>
  <c r="F2269" i="1"/>
  <c r="E2269" i="1"/>
  <c r="E2271" i="1" s="1"/>
  <c r="D2269" i="1"/>
  <c r="C2269" i="1"/>
  <c r="C2271" i="1" s="1"/>
  <c r="B2269" i="1"/>
  <c r="Y2268" i="1"/>
  <c r="X2268" i="1"/>
  <c r="X2258" i="1" s="1"/>
  <c r="W2268" i="1"/>
  <c r="V2268" i="1"/>
  <c r="V2258" i="1" s="1"/>
  <c r="U2268" i="1"/>
  <c r="T2268" i="1"/>
  <c r="T2258" i="1" s="1"/>
  <c r="S2268" i="1"/>
  <c r="R2268" i="1"/>
  <c r="R2258" i="1" s="1"/>
  <c r="Q2268" i="1"/>
  <c r="P2268" i="1"/>
  <c r="P2258" i="1" s="1"/>
  <c r="O2268" i="1"/>
  <c r="N2268" i="1"/>
  <c r="N2258" i="1" s="1"/>
  <c r="M2268" i="1"/>
  <c r="L2268" i="1"/>
  <c r="L2258" i="1" s="1"/>
  <c r="K2268" i="1"/>
  <c r="J2268" i="1"/>
  <c r="J2258" i="1" s="1"/>
  <c r="I2268" i="1"/>
  <c r="H2268" i="1"/>
  <c r="H2258" i="1" s="1"/>
  <c r="G2268" i="1"/>
  <c r="F2268" i="1"/>
  <c r="F2258" i="1" s="1"/>
  <c r="E2268" i="1"/>
  <c r="D2268" i="1"/>
  <c r="C2268" i="1"/>
  <c r="B2268" i="1"/>
  <c r="B2258" i="1" s="1"/>
  <c r="Z2267" i="1"/>
  <c r="Z2257" i="1" s="1"/>
  <c r="Y2267" i="1"/>
  <c r="X2267" i="1"/>
  <c r="X2271" i="1" s="1"/>
  <c r="W2267" i="1"/>
  <c r="V2267" i="1"/>
  <c r="V2257" i="1" s="1"/>
  <c r="V2261" i="1" s="1"/>
  <c r="U2267" i="1"/>
  <c r="T2267" i="1"/>
  <c r="T2271" i="1" s="1"/>
  <c r="S2267" i="1"/>
  <c r="R2267" i="1"/>
  <c r="R2257" i="1" s="1"/>
  <c r="R2261" i="1" s="1"/>
  <c r="Q2267" i="1"/>
  <c r="P2267" i="1"/>
  <c r="P2271" i="1" s="1"/>
  <c r="O2267" i="1"/>
  <c r="N2267" i="1"/>
  <c r="N2257" i="1" s="1"/>
  <c r="N2261" i="1" s="1"/>
  <c r="M2267" i="1"/>
  <c r="L2267" i="1"/>
  <c r="L2271" i="1" s="1"/>
  <c r="K2267" i="1"/>
  <c r="J2267" i="1"/>
  <c r="J2257" i="1" s="1"/>
  <c r="J2261" i="1" s="1"/>
  <c r="I2267" i="1"/>
  <c r="H2267" i="1"/>
  <c r="H2271" i="1" s="1"/>
  <c r="G2267" i="1"/>
  <c r="F2267" i="1"/>
  <c r="F2257" i="1" s="1"/>
  <c r="F2261" i="1" s="1"/>
  <c r="E2267" i="1"/>
  <c r="D2267" i="1"/>
  <c r="D2271" i="1" s="1"/>
  <c r="C2267" i="1"/>
  <c r="B2267" i="1"/>
  <c r="B2257" i="1" s="1"/>
  <c r="B2261" i="1" s="1"/>
  <c r="Z2262" i="1"/>
  <c r="Y2262" i="1"/>
  <c r="W2262" i="1"/>
  <c r="U2262" i="1"/>
  <c r="S2262" i="1"/>
  <c r="Q2262" i="1"/>
  <c r="O2262" i="1"/>
  <c r="M2262" i="1"/>
  <c r="K2262" i="1"/>
  <c r="I2262" i="1"/>
  <c r="G2262" i="1"/>
  <c r="E2262" i="1"/>
  <c r="C2262" i="1"/>
  <c r="Z2260" i="1"/>
  <c r="X2260" i="1"/>
  <c r="V2260" i="1"/>
  <c r="T2260" i="1"/>
  <c r="R2260" i="1"/>
  <c r="P2260" i="1"/>
  <c r="N2260" i="1"/>
  <c r="L2260" i="1"/>
  <c r="J2260" i="1"/>
  <c r="H2260" i="1"/>
  <c r="F2260" i="1"/>
  <c r="D2260" i="1"/>
  <c r="AA2260" i="1" s="1"/>
  <c r="B2260" i="1"/>
  <c r="Z2259" i="1"/>
  <c r="X2259" i="1"/>
  <c r="V2259" i="1"/>
  <c r="T2259" i="1"/>
  <c r="R2259" i="1"/>
  <c r="P2259" i="1"/>
  <c r="N2259" i="1"/>
  <c r="L2259" i="1"/>
  <c r="J2259" i="1"/>
  <c r="H2259" i="1"/>
  <c r="F2259" i="1"/>
  <c r="D2259" i="1"/>
  <c r="AA2259" i="1" s="1"/>
  <c r="B2259" i="1"/>
  <c r="Y2258" i="1"/>
  <c r="W2258" i="1"/>
  <c r="U2258" i="1"/>
  <c r="S2258" i="1"/>
  <c r="Q2258" i="1"/>
  <c r="O2258" i="1"/>
  <c r="M2258" i="1"/>
  <c r="K2258" i="1"/>
  <c r="I2258" i="1"/>
  <c r="G2258" i="1"/>
  <c r="E2258" i="1"/>
  <c r="C2258" i="1"/>
  <c r="Y2257" i="1"/>
  <c r="W2257" i="1"/>
  <c r="U2257" i="1"/>
  <c r="S2257" i="1"/>
  <c r="Q2257" i="1"/>
  <c r="O2257" i="1"/>
  <c r="M2257" i="1"/>
  <c r="K2257" i="1"/>
  <c r="I2257" i="1"/>
  <c r="G2257" i="1"/>
  <c r="E2257" i="1"/>
  <c r="C2257" i="1"/>
  <c r="AA2252" i="1"/>
  <c r="Z2252" i="1"/>
  <c r="AB2252" i="1" s="1"/>
  <c r="X2251" i="1"/>
  <c r="X2253" i="1" s="1"/>
  <c r="V2251" i="1"/>
  <c r="V2253" i="1" s="1"/>
  <c r="T2251" i="1"/>
  <c r="T2253" i="1" s="1"/>
  <c r="R2251" i="1"/>
  <c r="R2253" i="1" s="1"/>
  <c r="P2251" i="1"/>
  <c r="P2253" i="1" s="1"/>
  <c r="N2251" i="1"/>
  <c r="N2253" i="1" s="1"/>
  <c r="L2251" i="1"/>
  <c r="L2253" i="1" s="1"/>
  <c r="J2251" i="1"/>
  <c r="J2253" i="1" s="1"/>
  <c r="H2251" i="1"/>
  <c r="H2253" i="1" s="1"/>
  <c r="F2251" i="1"/>
  <c r="F2253" i="1" s="1"/>
  <c r="D2251" i="1"/>
  <c r="D2253" i="1" s="1"/>
  <c r="B2251" i="1"/>
  <c r="B2253" i="1" s="1"/>
  <c r="Z2250" i="1"/>
  <c r="AA2250" i="1" s="1"/>
  <c r="Z2249" i="1"/>
  <c r="AA2249" i="1" s="1"/>
  <c r="Z2248" i="1"/>
  <c r="AA2248" i="1" s="1"/>
  <c r="Y2247" i="1"/>
  <c r="Y2251" i="1" s="1"/>
  <c r="Y2253" i="1" s="1"/>
  <c r="X2247" i="1"/>
  <c r="W2247" i="1"/>
  <c r="W2251" i="1" s="1"/>
  <c r="W2253" i="1" s="1"/>
  <c r="V2247" i="1"/>
  <c r="U2247" i="1"/>
  <c r="U2251" i="1" s="1"/>
  <c r="U2253" i="1" s="1"/>
  <c r="T2247" i="1"/>
  <c r="S2247" i="1"/>
  <c r="S2251" i="1" s="1"/>
  <c r="S2253" i="1" s="1"/>
  <c r="R2247" i="1"/>
  <c r="Q2247" i="1"/>
  <c r="Q2251" i="1" s="1"/>
  <c r="Q2253" i="1" s="1"/>
  <c r="P2247" i="1"/>
  <c r="O2247" i="1"/>
  <c r="O2251" i="1" s="1"/>
  <c r="O2253" i="1" s="1"/>
  <c r="N2247" i="1"/>
  <c r="M2247" i="1"/>
  <c r="M2251" i="1" s="1"/>
  <c r="M2253" i="1" s="1"/>
  <c r="L2247" i="1"/>
  <c r="K2247" i="1"/>
  <c r="K2251" i="1" s="1"/>
  <c r="K2253" i="1" s="1"/>
  <c r="J2247" i="1"/>
  <c r="I2247" i="1"/>
  <c r="I2251" i="1" s="1"/>
  <c r="I2253" i="1" s="1"/>
  <c r="H2247" i="1"/>
  <c r="G2247" i="1"/>
  <c r="G2251" i="1" s="1"/>
  <c r="G2253" i="1" s="1"/>
  <c r="F2247" i="1"/>
  <c r="E2247" i="1"/>
  <c r="E2251" i="1" s="1"/>
  <c r="E2253" i="1" s="1"/>
  <c r="D2247" i="1"/>
  <c r="C2247" i="1"/>
  <c r="C2251" i="1" s="1"/>
  <c r="C2253" i="1" s="1"/>
  <c r="B2247" i="1"/>
  <c r="X2241" i="1"/>
  <c r="T2241" i="1"/>
  <c r="P2241" i="1"/>
  <c r="L2241" i="1"/>
  <c r="H2241" i="1"/>
  <c r="D2241" i="1"/>
  <c r="AA2240" i="1"/>
  <c r="Z2240" i="1"/>
  <c r="AB2240" i="1" s="1"/>
  <c r="Y2239" i="1"/>
  <c r="Y2241" i="1" s="1"/>
  <c r="X2239" i="1"/>
  <c r="W2239" i="1"/>
  <c r="W2241" i="1" s="1"/>
  <c r="V2239" i="1"/>
  <c r="V2241" i="1" s="1"/>
  <c r="U2239" i="1"/>
  <c r="U2241" i="1" s="1"/>
  <c r="T2239" i="1"/>
  <c r="S2239" i="1"/>
  <c r="S2241" i="1" s="1"/>
  <c r="R2239" i="1"/>
  <c r="R2241" i="1" s="1"/>
  <c r="Q2239" i="1"/>
  <c r="Q2241" i="1" s="1"/>
  <c r="P2239" i="1"/>
  <c r="O2239" i="1"/>
  <c r="O2241" i="1" s="1"/>
  <c r="N2239" i="1"/>
  <c r="N2241" i="1" s="1"/>
  <c r="M2239" i="1"/>
  <c r="M2241" i="1" s="1"/>
  <c r="L2239" i="1"/>
  <c r="K2239" i="1"/>
  <c r="K2241" i="1" s="1"/>
  <c r="J2239" i="1"/>
  <c r="J2241" i="1" s="1"/>
  <c r="I2239" i="1"/>
  <c r="I2241" i="1" s="1"/>
  <c r="H2239" i="1"/>
  <c r="G2239" i="1"/>
  <c r="G2241" i="1" s="1"/>
  <c r="F2239" i="1"/>
  <c r="F2241" i="1" s="1"/>
  <c r="E2239" i="1"/>
  <c r="E2241" i="1" s="1"/>
  <c r="D2239" i="1"/>
  <c r="C2239" i="1"/>
  <c r="C2241" i="1" s="1"/>
  <c r="B2239" i="1"/>
  <c r="B2241" i="1" s="1"/>
  <c r="AA2238" i="1"/>
  <c r="Z2238" i="1"/>
  <c r="AB2238" i="1" s="1"/>
  <c r="AB2237" i="1"/>
  <c r="Z2237" i="1"/>
  <c r="AA2237" i="1" s="1"/>
  <c r="AB2236" i="1"/>
  <c r="AA2236" i="1"/>
  <c r="Z2236" i="1"/>
  <c r="Z2235" i="1"/>
  <c r="Z2239" i="1" s="1"/>
  <c r="Y2231" i="1"/>
  <c r="U2231" i="1"/>
  <c r="Q2231" i="1"/>
  <c r="M2231" i="1"/>
  <c r="I2231" i="1"/>
  <c r="E2231" i="1"/>
  <c r="AB2230" i="1"/>
  <c r="Z2230" i="1"/>
  <c r="AA2230" i="1" s="1"/>
  <c r="Y2229" i="1"/>
  <c r="X2229" i="1"/>
  <c r="X2231" i="1" s="1"/>
  <c r="W2229" i="1"/>
  <c r="W2231" i="1" s="1"/>
  <c r="V2229" i="1"/>
  <c r="V2231" i="1" s="1"/>
  <c r="U2229" i="1"/>
  <c r="T2229" i="1"/>
  <c r="T2231" i="1" s="1"/>
  <c r="S2229" i="1"/>
  <c r="S2231" i="1" s="1"/>
  <c r="R2229" i="1"/>
  <c r="R2231" i="1" s="1"/>
  <c r="Q2229" i="1"/>
  <c r="P2229" i="1"/>
  <c r="P2231" i="1" s="1"/>
  <c r="O2229" i="1"/>
  <c r="O2231" i="1" s="1"/>
  <c r="N2229" i="1"/>
  <c r="N2231" i="1" s="1"/>
  <c r="M2229" i="1"/>
  <c r="L2229" i="1"/>
  <c r="L2231" i="1" s="1"/>
  <c r="K2229" i="1"/>
  <c r="K2231" i="1" s="1"/>
  <c r="J2229" i="1"/>
  <c r="J2231" i="1" s="1"/>
  <c r="I2229" i="1"/>
  <c r="H2229" i="1"/>
  <c r="H2231" i="1" s="1"/>
  <c r="G2229" i="1"/>
  <c r="G2231" i="1" s="1"/>
  <c r="F2229" i="1"/>
  <c r="F2231" i="1" s="1"/>
  <c r="E2229" i="1"/>
  <c r="D2229" i="1"/>
  <c r="D2231" i="1" s="1"/>
  <c r="C2229" i="1"/>
  <c r="C2231" i="1" s="1"/>
  <c r="B2229" i="1"/>
  <c r="B2231" i="1" s="1"/>
  <c r="Z2228" i="1"/>
  <c r="AB2228" i="1" s="1"/>
  <c r="AA2227" i="1"/>
  <c r="Z2227" i="1"/>
  <c r="AB2227" i="1" s="1"/>
  <c r="AB2226" i="1"/>
  <c r="Z2226" i="1"/>
  <c r="AA2226" i="1" s="1"/>
  <c r="AB2225" i="1"/>
  <c r="AA2225" i="1"/>
  <c r="Z2225" i="1"/>
  <c r="Z2229" i="1" s="1"/>
  <c r="AB2229" i="1" s="1"/>
  <c r="V2221" i="1"/>
  <c r="R2221" i="1"/>
  <c r="N2221" i="1"/>
  <c r="J2221" i="1"/>
  <c r="F2221" i="1"/>
  <c r="B2221" i="1"/>
  <c r="AA2220" i="1"/>
  <c r="Z2220" i="1"/>
  <c r="AB2220" i="1" s="1"/>
  <c r="Y2219" i="1"/>
  <c r="Y2221" i="1" s="1"/>
  <c r="X2219" i="1"/>
  <c r="X2221" i="1" s="1"/>
  <c r="W2219" i="1"/>
  <c r="W2221" i="1" s="1"/>
  <c r="V2219" i="1"/>
  <c r="U2219" i="1"/>
  <c r="U2221" i="1" s="1"/>
  <c r="T2219" i="1"/>
  <c r="T2221" i="1" s="1"/>
  <c r="S2219" i="1"/>
  <c r="S2221" i="1" s="1"/>
  <c r="R2219" i="1"/>
  <c r="Q2219" i="1"/>
  <c r="Q2221" i="1" s="1"/>
  <c r="P2219" i="1"/>
  <c r="P2221" i="1" s="1"/>
  <c r="O2219" i="1"/>
  <c r="O2221" i="1" s="1"/>
  <c r="N2219" i="1"/>
  <c r="M2219" i="1"/>
  <c r="M2221" i="1" s="1"/>
  <c r="L2219" i="1"/>
  <c r="L2221" i="1" s="1"/>
  <c r="K2219" i="1"/>
  <c r="K2221" i="1" s="1"/>
  <c r="J2219" i="1"/>
  <c r="I2219" i="1"/>
  <c r="I2221" i="1" s="1"/>
  <c r="H2219" i="1"/>
  <c r="H2221" i="1" s="1"/>
  <c r="G2219" i="1"/>
  <c r="G2221" i="1" s="1"/>
  <c r="F2219" i="1"/>
  <c r="E2219" i="1"/>
  <c r="E2221" i="1" s="1"/>
  <c r="D2219" i="1"/>
  <c r="D2221" i="1" s="1"/>
  <c r="C2219" i="1"/>
  <c r="C2221" i="1" s="1"/>
  <c r="B2219" i="1"/>
  <c r="AA2218" i="1"/>
  <c r="Z2218" i="1"/>
  <c r="AB2218" i="1" s="1"/>
  <c r="Z2217" i="1"/>
  <c r="AB2217" i="1" s="1"/>
  <c r="AA2216" i="1"/>
  <c r="Z2216" i="1"/>
  <c r="AB2216" i="1" s="1"/>
  <c r="AB2215" i="1"/>
  <c r="Z2215" i="1"/>
  <c r="AA2215" i="1" s="1"/>
  <c r="W2211" i="1"/>
  <c r="S2211" i="1"/>
  <c r="O2211" i="1"/>
  <c r="K2211" i="1"/>
  <c r="G2211" i="1"/>
  <c r="C2211" i="1"/>
  <c r="Z2210" i="1"/>
  <c r="Y2209" i="1"/>
  <c r="Y2211" i="1" s="1"/>
  <c r="X2209" i="1"/>
  <c r="X2211" i="1" s="1"/>
  <c r="W2209" i="1"/>
  <c r="V2209" i="1"/>
  <c r="V2211" i="1" s="1"/>
  <c r="U2209" i="1"/>
  <c r="U2211" i="1" s="1"/>
  <c r="T2209" i="1"/>
  <c r="T2211" i="1" s="1"/>
  <c r="S2209" i="1"/>
  <c r="R2209" i="1"/>
  <c r="R2211" i="1" s="1"/>
  <c r="Q2209" i="1"/>
  <c r="Q2211" i="1" s="1"/>
  <c r="P2209" i="1"/>
  <c r="P2211" i="1" s="1"/>
  <c r="O2209" i="1"/>
  <c r="N2209" i="1"/>
  <c r="N2211" i="1" s="1"/>
  <c r="M2209" i="1"/>
  <c r="M2211" i="1" s="1"/>
  <c r="L2209" i="1"/>
  <c r="L2211" i="1" s="1"/>
  <c r="K2209" i="1"/>
  <c r="J2209" i="1"/>
  <c r="J2211" i="1" s="1"/>
  <c r="I2209" i="1"/>
  <c r="I2211" i="1" s="1"/>
  <c r="H2209" i="1"/>
  <c r="H2211" i="1" s="1"/>
  <c r="G2209" i="1"/>
  <c r="F2209" i="1"/>
  <c r="F2211" i="1" s="1"/>
  <c r="E2209" i="1"/>
  <c r="E2211" i="1" s="1"/>
  <c r="D2209" i="1"/>
  <c r="D2211" i="1" s="1"/>
  <c r="C2209" i="1"/>
  <c r="B2209" i="1"/>
  <c r="B2211" i="1" s="1"/>
  <c r="AB2208" i="1"/>
  <c r="Z2208" i="1"/>
  <c r="AA2208" i="1" s="1"/>
  <c r="AA2207" i="1"/>
  <c r="Z2207" i="1"/>
  <c r="AB2207" i="1" s="1"/>
  <c r="Z2206" i="1"/>
  <c r="AB2206" i="1" s="1"/>
  <c r="AA2205" i="1"/>
  <c r="Z2205" i="1"/>
  <c r="AB2205" i="1" s="1"/>
  <c r="AA2200" i="1"/>
  <c r="Z2200" i="1"/>
  <c r="AB2200" i="1" s="1"/>
  <c r="AA2198" i="1"/>
  <c r="Z2198" i="1"/>
  <c r="AB2198" i="1" s="1"/>
  <c r="AB2197" i="1"/>
  <c r="Z2197" i="1"/>
  <c r="AA2197" i="1" s="1"/>
  <c r="AB2196" i="1"/>
  <c r="AA2196" i="1"/>
  <c r="Z2196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AB2190" i="1"/>
  <c r="Z2190" i="1"/>
  <c r="AA2190" i="1" s="1"/>
  <c r="Z2188" i="1"/>
  <c r="AB2188" i="1" s="1"/>
  <c r="AA2187" i="1"/>
  <c r="Z2187" i="1"/>
  <c r="AB2187" i="1" s="1"/>
  <c r="AB2186" i="1"/>
  <c r="Z2186" i="1"/>
  <c r="AA2186" i="1" s="1"/>
  <c r="AA2185" i="1"/>
  <c r="Z2185" i="1"/>
  <c r="Z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Z2180" i="1"/>
  <c r="AA2180" i="1" s="1"/>
  <c r="Y2179" i="1"/>
  <c r="Y2181" i="1" s="1"/>
  <c r="W2179" i="1"/>
  <c r="W2181" i="1" s="1"/>
  <c r="U2179" i="1"/>
  <c r="U2181" i="1" s="1"/>
  <c r="S2179" i="1"/>
  <c r="S2181" i="1" s="1"/>
  <c r="Q2179" i="1"/>
  <c r="Q2181" i="1" s="1"/>
  <c r="O2179" i="1"/>
  <c r="O2181" i="1" s="1"/>
  <c r="M2179" i="1"/>
  <c r="M2181" i="1" s="1"/>
  <c r="K2179" i="1"/>
  <c r="K2181" i="1" s="1"/>
  <c r="I2179" i="1"/>
  <c r="I2181" i="1" s="1"/>
  <c r="G2179" i="1"/>
  <c r="G2181" i="1" s="1"/>
  <c r="E2179" i="1"/>
  <c r="E2181" i="1" s="1"/>
  <c r="C2179" i="1"/>
  <c r="C2181" i="1" s="1"/>
  <c r="AA2178" i="1"/>
  <c r="Z2178" i="1"/>
  <c r="AA2177" i="1"/>
  <c r="Z2177" i="1"/>
  <c r="AA2176" i="1"/>
  <c r="Z2176" i="1"/>
  <c r="Y2175" i="1"/>
  <c r="X2175" i="1"/>
  <c r="X2179" i="1" s="1"/>
  <c r="X2181" i="1" s="1"/>
  <c r="W2175" i="1"/>
  <c r="V2175" i="1"/>
  <c r="V2179" i="1" s="1"/>
  <c r="V2181" i="1" s="1"/>
  <c r="U2175" i="1"/>
  <c r="T2175" i="1"/>
  <c r="T2179" i="1" s="1"/>
  <c r="T2181" i="1" s="1"/>
  <c r="S2175" i="1"/>
  <c r="R2175" i="1"/>
  <c r="R2179" i="1" s="1"/>
  <c r="R2181" i="1" s="1"/>
  <c r="Q2175" i="1"/>
  <c r="P2175" i="1"/>
  <c r="P2179" i="1" s="1"/>
  <c r="P2181" i="1" s="1"/>
  <c r="O2175" i="1"/>
  <c r="N2175" i="1"/>
  <c r="N2179" i="1" s="1"/>
  <c r="N2181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H2181" i="1" s="1"/>
  <c r="G2175" i="1"/>
  <c r="F2175" i="1"/>
  <c r="F2179" i="1" s="1"/>
  <c r="F2181" i="1" s="1"/>
  <c r="E2175" i="1"/>
  <c r="D2175" i="1"/>
  <c r="C2175" i="1"/>
  <c r="B2175" i="1"/>
  <c r="B2179" i="1" s="1"/>
  <c r="B2181" i="1" s="1"/>
  <c r="AA2170" i="1"/>
  <c r="Z2170" i="1"/>
  <c r="X2169" i="1"/>
  <c r="X2171" i="1" s="1"/>
  <c r="V2169" i="1"/>
  <c r="V2171" i="1" s="1"/>
  <c r="T2169" i="1"/>
  <c r="T2171" i="1" s="1"/>
  <c r="R2169" i="1"/>
  <c r="R2171" i="1" s="1"/>
  <c r="P2169" i="1"/>
  <c r="P2171" i="1" s="1"/>
  <c r="N2169" i="1"/>
  <c r="N2171" i="1" s="1"/>
  <c r="L2169" i="1"/>
  <c r="L2171" i="1" s="1"/>
  <c r="J2169" i="1"/>
  <c r="J2171" i="1" s="1"/>
  <c r="H2169" i="1"/>
  <c r="H2171" i="1" s="1"/>
  <c r="F2169" i="1"/>
  <c r="F2171" i="1" s="1"/>
  <c r="D2169" i="1"/>
  <c r="D2171" i="1" s="1"/>
  <c r="B2169" i="1"/>
  <c r="B2171" i="1" s="1"/>
  <c r="Z2168" i="1"/>
  <c r="AA2168" i="1" s="1"/>
  <c r="Z2167" i="1"/>
  <c r="AA2167" i="1" s="1"/>
  <c r="Z2166" i="1"/>
  <c r="AA2166" i="1" s="1"/>
  <c r="Y2165" i="1"/>
  <c r="Y2169" i="1" s="1"/>
  <c r="Y2171" i="1" s="1"/>
  <c r="X2165" i="1"/>
  <c r="W2165" i="1"/>
  <c r="W2169" i="1" s="1"/>
  <c r="W2171" i="1" s="1"/>
  <c r="V2165" i="1"/>
  <c r="U2165" i="1"/>
  <c r="U2169" i="1" s="1"/>
  <c r="U2171" i="1" s="1"/>
  <c r="T2165" i="1"/>
  <c r="S2165" i="1"/>
  <c r="S2169" i="1" s="1"/>
  <c r="S2171" i="1" s="1"/>
  <c r="R2165" i="1"/>
  <c r="Q2165" i="1"/>
  <c r="Q2169" i="1" s="1"/>
  <c r="Q2171" i="1" s="1"/>
  <c r="P2165" i="1"/>
  <c r="O2165" i="1"/>
  <c r="O2169" i="1" s="1"/>
  <c r="O2171" i="1" s="1"/>
  <c r="N2165" i="1"/>
  <c r="M2165" i="1"/>
  <c r="M2169" i="1" s="1"/>
  <c r="M2171" i="1" s="1"/>
  <c r="L2165" i="1"/>
  <c r="K2165" i="1"/>
  <c r="K2169" i="1" s="1"/>
  <c r="K2171" i="1" s="1"/>
  <c r="J2165" i="1"/>
  <c r="I2165" i="1"/>
  <c r="I2169" i="1" s="1"/>
  <c r="I2171" i="1" s="1"/>
  <c r="H2165" i="1"/>
  <c r="G2165" i="1"/>
  <c r="G2169" i="1" s="1"/>
  <c r="G2171" i="1" s="1"/>
  <c r="F2165" i="1"/>
  <c r="E2165" i="1"/>
  <c r="E2169" i="1" s="1"/>
  <c r="E2171" i="1" s="1"/>
  <c r="D2165" i="1"/>
  <c r="C2165" i="1"/>
  <c r="C2169" i="1" s="1"/>
  <c r="C2171" i="1" s="1"/>
  <c r="B2165" i="1"/>
  <c r="Z2160" i="1"/>
  <c r="Y2159" i="1"/>
  <c r="Y2161" i="1" s="1"/>
  <c r="W2159" i="1"/>
  <c r="W2161" i="1" s="1"/>
  <c r="U2159" i="1"/>
  <c r="U2161" i="1" s="1"/>
  <c r="S2159" i="1"/>
  <c r="S2161" i="1" s="1"/>
  <c r="Q2159" i="1"/>
  <c r="Q2161" i="1" s="1"/>
  <c r="O2159" i="1"/>
  <c r="O2161" i="1" s="1"/>
  <c r="M2159" i="1"/>
  <c r="M2161" i="1" s="1"/>
  <c r="K2159" i="1"/>
  <c r="K2161" i="1" s="1"/>
  <c r="I2159" i="1"/>
  <c r="I2161" i="1" s="1"/>
  <c r="G2159" i="1"/>
  <c r="G2161" i="1" s="1"/>
  <c r="E2159" i="1"/>
  <c r="E2161" i="1" s="1"/>
  <c r="C2159" i="1"/>
  <c r="C2161" i="1" s="1"/>
  <c r="AA2158" i="1"/>
  <c r="Z2158" i="1"/>
  <c r="AA2157" i="1"/>
  <c r="Z2157" i="1"/>
  <c r="AA2156" i="1"/>
  <c r="Z2156" i="1"/>
  <c r="Y2155" i="1"/>
  <c r="X2155" i="1"/>
  <c r="X2159" i="1" s="1"/>
  <c r="X2161" i="1" s="1"/>
  <c r="W2155" i="1"/>
  <c r="V2155" i="1"/>
  <c r="V2159" i="1" s="1"/>
  <c r="V2161" i="1" s="1"/>
  <c r="U2155" i="1"/>
  <c r="T2155" i="1"/>
  <c r="T2159" i="1" s="1"/>
  <c r="T2161" i="1" s="1"/>
  <c r="S2155" i="1"/>
  <c r="R2155" i="1"/>
  <c r="R2159" i="1" s="1"/>
  <c r="R2161" i="1" s="1"/>
  <c r="Q2155" i="1"/>
  <c r="P2155" i="1"/>
  <c r="P2159" i="1" s="1"/>
  <c r="P2161" i="1" s="1"/>
  <c r="O2155" i="1"/>
  <c r="N2155" i="1"/>
  <c r="Z2155" i="1" s="1"/>
  <c r="M2155" i="1"/>
  <c r="L2155" i="1"/>
  <c r="L2159" i="1" s="1"/>
  <c r="L2161" i="1" s="1"/>
  <c r="K2155" i="1"/>
  <c r="J2155" i="1"/>
  <c r="J2159" i="1" s="1"/>
  <c r="J2161" i="1" s="1"/>
  <c r="I2155" i="1"/>
  <c r="H2155" i="1"/>
  <c r="H2159" i="1" s="1"/>
  <c r="H2161" i="1" s="1"/>
  <c r="G2155" i="1"/>
  <c r="F2155" i="1"/>
  <c r="F2159" i="1" s="1"/>
  <c r="F2161" i="1" s="1"/>
  <c r="E2155" i="1"/>
  <c r="D2155" i="1"/>
  <c r="D2159" i="1" s="1"/>
  <c r="D2161" i="1" s="1"/>
  <c r="C2155" i="1"/>
  <c r="B2155" i="1"/>
  <c r="B2159" i="1" s="1"/>
  <c r="B2161" i="1" s="1"/>
  <c r="AA2150" i="1"/>
  <c r="Z2150" i="1"/>
  <c r="X2149" i="1"/>
  <c r="X2151" i="1" s="1"/>
  <c r="V2149" i="1"/>
  <c r="V2151" i="1" s="1"/>
  <c r="T2149" i="1"/>
  <c r="T2151" i="1" s="1"/>
  <c r="R2149" i="1"/>
  <c r="R2151" i="1" s="1"/>
  <c r="P2149" i="1"/>
  <c r="P2151" i="1" s="1"/>
  <c r="N2149" i="1"/>
  <c r="N2151" i="1" s="1"/>
  <c r="L2149" i="1"/>
  <c r="L2151" i="1" s="1"/>
  <c r="J2149" i="1"/>
  <c r="J2151" i="1" s="1"/>
  <c r="H2149" i="1"/>
  <c r="H2151" i="1" s="1"/>
  <c r="F2149" i="1"/>
  <c r="F2151" i="1" s="1"/>
  <c r="D2149" i="1"/>
  <c r="D2151" i="1" s="1"/>
  <c r="B2149" i="1"/>
  <c r="B2151" i="1" s="1"/>
  <c r="Z2148" i="1"/>
  <c r="AA2148" i="1" s="1"/>
  <c r="Z2147" i="1"/>
  <c r="AA2147" i="1" s="1"/>
  <c r="Z2146" i="1"/>
  <c r="AA2146" i="1" s="1"/>
  <c r="Y2145" i="1"/>
  <c r="Y2149" i="1" s="1"/>
  <c r="Y2151" i="1" s="1"/>
  <c r="X2145" i="1"/>
  <c r="W2145" i="1"/>
  <c r="W2149" i="1" s="1"/>
  <c r="W2151" i="1" s="1"/>
  <c r="V2145" i="1"/>
  <c r="U2145" i="1"/>
  <c r="U2149" i="1" s="1"/>
  <c r="U2151" i="1" s="1"/>
  <c r="T2145" i="1"/>
  <c r="S2145" i="1"/>
  <c r="S2149" i="1" s="1"/>
  <c r="S2151" i="1" s="1"/>
  <c r="R2145" i="1"/>
  <c r="Q2145" i="1"/>
  <c r="Q2149" i="1" s="1"/>
  <c r="Q2151" i="1" s="1"/>
  <c r="P2145" i="1"/>
  <c r="O2145" i="1"/>
  <c r="O2149" i="1" s="1"/>
  <c r="O2151" i="1" s="1"/>
  <c r="N2145" i="1"/>
  <c r="M2145" i="1"/>
  <c r="M2149" i="1" s="1"/>
  <c r="M2151" i="1" s="1"/>
  <c r="L2145" i="1"/>
  <c r="K2145" i="1"/>
  <c r="K2149" i="1" s="1"/>
  <c r="K2151" i="1" s="1"/>
  <c r="J2145" i="1"/>
  <c r="I2145" i="1"/>
  <c r="I2149" i="1" s="1"/>
  <c r="I2151" i="1" s="1"/>
  <c r="H2145" i="1"/>
  <c r="G2145" i="1"/>
  <c r="G2149" i="1" s="1"/>
  <c r="G2151" i="1" s="1"/>
  <c r="F2145" i="1"/>
  <c r="E2145" i="1"/>
  <c r="E2149" i="1" s="1"/>
  <c r="E2151" i="1" s="1"/>
  <c r="D2145" i="1"/>
  <c r="C2145" i="1"/>
  <c r="C2149" i="1" s="1"/>
  <c r="C2151" i="1" s="1"/>
  <c r="B2145" i="1"/>
  <c r="R2141" i="1"/>
  <c r="J2141" i="1"/>
  <c r="B2141" i="1"/>
  <c r="Y2140" i="1"/>
  <c r="X2140" i="1"/>
  <c r="X2141" i="1" s="1"/>
  <c r="W2140" i="1"/>
  <c r="V2140" i="1"/>
  <c r="U2140" i="1"/>
  <c r="T2140" i="1"/>
  <c r="T2141" i="1" s="1"/>
  <c r="S2140" i="1"/>
  <c r="R2140" i="1"/>
  <c r="Q2140" i="1"/>
  <c r="P2140" i="1"/>
  <c r="P2141" i="1" s="1"/>
  <c r="O2140" i="1"/>
  <c r="N2140" i="1"/>
  <c r="Z2140" i="1" s="1"/>
  <c r="M2140" i="1"/>
  <c r="L2140" i="1"/>
  <c r="L2141" i="1" s="1"/>
  <c r="K2140" i="1"/>
  <c r="J2140" i="1"/>
  <c r="I2140" i="1"/>
  <c r="H2140" i="1"/>
  <c r="H2141" i="1" s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AA2137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W2139" i="1" s="1"/>
  <c r="V2136" i="1"/>
  <c r="U2136" i="1"/>
  <c r="T2136" i="1"/>
  <c r="S2136" i="1"/>
  <c r="R2136" i="1"/>
  <c r="Q2136" i="1"/>
  <c r="P2136" i="1"/>
  <c r="O2136" i="1"/>
  <c r="N2136" i="1"/>
  <c r="M2136" i="1"/>
  <c r="Z2136" i="1" s="1"/>
  <c r="AA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X2135" i="1"/>
  <c r="X2139" i="1" s="1"/>
  <c r="W2135" i="1"/>
  <c r="V2135" i="1"/>
  <c r="V2139" i="1" s="1"/>
  <c r="V2141" i="1" s="1"/>
  <c r="U2135" i="1"/>
  <c r="U2139" i="1" s="1"/>
  <c r="T2135" i="1"/>
  <c r="T2139" i="1" s="1"/>
  <c r="S2135" i="1"/>
  <c r="S2139" i="1" s="1"/>
  <c r="R2135" i="1"/>
  <c r="R2139" i="1" s="1"/>
  <c r="Q2135" i="1"/>
  <c r="Q2139" i="1" s="1"/>
  <c r="P2135" i="1"/>
  <c r="P2139" i="1" s="1"/>
  <c r="O2135" i="1"/>
  <c r="O2139" i="1" s="1"/>
  <c r="N2135" i="1"/>
  <c r="N2139" i="1" s="1"/>
  <c r="N2141" i="1" s="1"/>
  <c r="M2135" i="1"/>
  <c r="M2139" i="1" s="1"/>
  <c r="L2135" i="1"/>
  <c r="L2139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F2141" i="1" s="1"/>
  <c r="E2135" i="1"/>
  <c r="E2139" i="1" s="1"/>
  <c r="D2135" i="1"/>
  <c r="C2135" i="1"/>
  <c r="C2139" i="1" s="1"/>
  <c r="B2135" i="1"/>
  <c r="B2139" i="1" s="1"/>
  <c r="X2125" i="1"/>
  <c r="V2125" i="1"/>
  <c r="T2125" i="1"/>
  <c r="R2125" i="1"/>
  <c r="P2125" i="1"/>
  <c r="N2125" i="1"/>
  <c r="L2125" i="1"/>
  <c r="J2125" i="1"/>
  <c r="H2125" i="1"/>
  <c r="F2125" i="1"/>
  <c r="D2125" i="1"/>
  <c r="B2125" i="1"/>
  <c r="X2124" i="1"/>
  <c r="V2124" i="1"/>
  <c r="T2124" i="1"/>
  <c r="R2124" i="1"/>
  <c r="P2124" i="1"/>
  <c r="N2124" i="1"/>
  <c r="L2124" i="1"/>
  <c r="J2124" i="1"/>
  <c r="H2124" i="1"/>
  <c r="F2124" i="1"/>
  <c r="D2124" i="1"/>
  <c r="AA2124" i="1" s="1"/>
  <c r="B2124" i="1"/>
  <c r="AB2117" i="1"/>
  <c r="AA2117" i="1"/>
  <c r="Y2116" i="1"/>
  <c r="Y2118" i="1" s="1"/>
  <c r="W2116" i="1"/>
  <c r="W2118" i="1" s="1"/>
  <c r="U2116" i="1"/>
  <c r="U2118" i="1" s="1"/>
  <c r="S2116" i="1"/>
  <c r="S2118" i="1" s="1"/>
  <c r="Q2116" i="1"/>
  <c r="Q2118" i="1" s="1"/>
  <c r="O2116" i="1"/>
  <c r="O2118" i="1" s="1"/>
  <c r="M2116" i="1"/>
  <c r="M2118" i="1" s="1"/>
  <c r="K2116" i="1"/>
  <c r="K2118" i="1" s="1"/>
  <c r="I2116" i="1"/>
  <c r="I2118" i="1" s="1"/>
  <c r="G2116" i="1"/>
  <c r="G2118" i="1" s="1"/>
  <c r="E2116" i="1"/>
  <c r="E2118" i="1" s="1"/>
  <c r="C2116" i="1"/>
  <c r="C2118" i="1" s="1"/>
  <c r="AA2115" i="1"/>
  <c r="AA2114" i="1"/>
  <c r="Y2113" i="1"/>
  <c r="X2113" i="1"/>
  <c r="X2123" i="1" s="1"/>
  <c r="W2113" i="1"/>
  <c r="V2113" i="1"/>
  <c r="V2116" i="1" s="1"/>
  <c r="V2118" i="1" s="1"/>
  <c r="U2113" i="1"/>
  <c r="T2113" i="1"/>
  <c r="T2123" i="1" s="1"/>
  <c r="S2113" i="1"/>
  <c r="R2113" i="1"/>
  <c r="R2116" i="1" s="1"/>
  <c r="R2118" i="1" s="1"/>
  <c r="Q2113" i="1"/>
  <c r="P2113" i="1"/>
  <c r="P2123" i="1" s="1"/>
  <c r="O2113" i="1"/>
  <c r="N2113" i="1"/>
  <c r="N2116" i="1" s="1"/>
  <c r="N2118" i="1" s="1"/>
  <c r="M2113" i="1"/>
  <c r="L2113" i="1"/>
  <c r="L2123" i="1" s="1"/>
  <c r="K2113" i="1"/>
  <c r="J2113" i="1"/>
  <c r="J2116" i="1" s="1"/>
  <c r="J2118" i="1" s="1"/>
  <c r="I2113" i="1"/>
  <c r="H2113" i="1"/>
  <c r="H2123" i="1" s="1"/>
  <c r="G2113" i="1"/>
  <c r="F2113" i="1"/>
  <c r="F2116" i="1" s="1"/>
  <c r="F2118" i="1" s="1"/>
  <c r="E2113" i="1"/>
  <c r="D2113" i="1"/>
  <c r="D2123" i="1" s="1"/>
  <c r="C2113" i="1"/>
  <c r="B2113" i="1"/>
  <c r="B2116" i="1" s="1"/>
  <c r="B2118" i="1" s="1"/>
  <c r="AA2112" i="1"/>
  <c r="X2108" i="1"/>
  <c r="V2108" i="1"/>
  <c r="T2108" i="1"/>
  <c r="R2108" i="1"/>
  <c r="P2108" i="1"/>
  <c r="N2108" i="1"/>
  <c r="L2108" i="1"/>
  <c r="J2108" i="1"/>
  <c r="H2108" i="1"/>
  <c r="F2108" i="1"/>
  <c r="D2108" i="1"/>
  <c r="B2108" i="1"/>
  <c r="AA2107" i="1"/>
  <c r="Z2107" i="1"/>
  <c r="AB2107" i="1" s="1"/>
  <c r="Y2107" i="1"/>
  <c r="Y2108" i="1" s="1"/>
  <c r="X2107" i="1"/>
  <c r="W2107" i="1"/>
  <c r="W2108" i="1" s="1"/>
  <c r="V2107" i="1"/>
  <c r="U2107" i="1"/>
  <c r="U2108" i="1" s="1"/>
  <c r="T2107" i="1"/>
  <c r="S2107" i="1"/>
  <c r="S2108" i="1" s="1"/>
  <c r="R2107" i="1"/>
  <c r="Q2107" i="1"/>
  <c r="Q2108" i="1" s="1"/>
  <c r="P2107" i="1"/>
  <c r="O2107" i="1"/>
  <c r="O2108" i="1" s="1"/>
  <c r="N2107" i="1"/>
  <c r="M2107" i="1"/>
  <c r="M2108" i="1" s="1"/>
  <c r="L2107" i="1"/>
  <c r="K2107" i="1"/>
  <c r="K2108" i="1" s="1"/>
  <c r="J2107" i="1"/>
  <c r="I2107" i="1"/>
  <c r="I2108" i="1" s="1"/>
  <c r="H2107" i="1"/>
  <c r="G2107" i="1"/>
  <c r="G2108" i="1" s="1"/>
  <c r="F2107" i="1"/>
  <c r="E2107" i="1"/>
  <c r="E2108" i="1" s="1"/>
  <c r="D2107" i="1"/>
  <c r="C2107" i="1"/>
  <c r="C2108" i="1" s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AA2106" i="1" s="1"/>
  <c r="Z2102" i="1"/>
  <c r="Z2106" i="1" s="1"/>
  <c r="Z2108" i="1" s="1"/>
  <c r="AB2108" i="1" s="1"/>
  <c r="X2098" i="1"/>
  <c r="V2098" i="1"/>
  <c r="T2098" i="1"/>
  <c r="R2098" i="1"/>
  <c r="P2098" i="1"/>
  <c r="N2098" i="1"/>
  <c r="L2098" i="1"/>
  <c r="J2098" i="1"/>
  <c r="H2098" i="1"/>
  <c r="F2098" i="1"/>
  <c r="D2098" i="1"/>
  <c r="B2098" i="1"/>
  <c r="Y2097" i="1"/>
  <c r="Y2098" i="1" s="1"/>
  <c r="X2097" i="1"/>
  <c r="W2097" i="1"/>
  <c r="W2098" i="1" s="1"/>
  <c r="V2097" i="1"/>
  <c r="U2097" i="1"/>
  <c r="U2098" i="1" s="1"/>
  <c r="T2097" i="1"/>
  <c r="S2097" i="1"/>
  <c r="S2098" i="1" s="1"/>
  <c r="R2097" i="1"/>
  <c r="Q2097" i="1"/>
  <c r="Q2098" i="1" s="1"/>
  <c r="P2097" i="1"/>
  <c r="O2097" i="1"/>
  <c r="O2098" i="1" s="1"/>
  <c r="N2097" i="1"/>
  <c r="M2097" i="1"/>
  <c r="Z2097" i="1" s="1"/>
  <c r="L2097" i="1"/>
  <c r="K2097" i="1"/>
  <c r="K2098" i="1" s="1"/>
  <c r="J2097" i="1"/>
  <c r="I2097" i="1"/>
  <c r="I2098" i="1" s="1"/>
  <c r="H2097" i="1"/>
  <c r="G2097" i="1"/>
  <c r="G2098" i="1" s="1"/>
  <c r="F2097" i="1"/>
  <c r="E2097" i="1"/>
  <c r="E2098" i="1" s="1"/>
  <c r="D2097" i="1"/>
  <c r="C2097" i="1"/>
  <c r="C2098" i="1" s="1"/>
  <c r="B2097" i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AA2094" i="1"/>
  <c r="Z2094" i="1"/>
  <c r="AA2093" i="1"/>
  <c r="Z2093" i="1"/>
  <c r="AA2092" i="1"/>
  <c r="AA2096" i="1" s="1"/>
  <c r="Z2092" i="1"/>
  <c r="Z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Z208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W2085" i="1"/>
  <c r="W2125" i="1" s="1"/>
  <c r="V2085" i="1"/>
  <c r="U2085" i="1"/>
  <c r="U2125" i="1" s="1"/>
  <c r="T2085" i="1"/>
  <c r="S2085" i="1"/>
  <c r="S2125" i="1" s="1"/>
  <c r="R2085" i="1"/>
  <c r="Q2085" i="1"/>
  <c r="Q2125" i="1" s="1"/>
  <c r="P2085" i="1"/>
  <c r="O2085" i="1"/>
  <c r="O2125" i="1" s="1"/>
  <c r="N2085" i="1"/>
  <c r="M2085" i="1"/>
  <c r="Z2085" i="1" s="1"/>
  <c r="AA2085" i="1" s="1"/>
  <c r="L2085" i="1"/>
  <c r="K2085" i="1"/>
  <c r="K2125" i="1" s="1"/>
  <c r="J2085" i="1"/>
  <c r="I2085" i="1"/>
  <c r="I2125" i="1" s="1"/>
  <c r="H2085" i="1"/>
  <c r="G2085" i="1"/>
  <c r="G2125" i="1" s="1"/>
  <c r="F2085" i="1"/>
  <c r="E2085" i="1"/>
  <c r="E2125" i="1" s="1"/>
  <c r="D2085" i="1"/>
  <c r="C2085" i="1"/>
  <c r="C2125" i="1" s="1"/>
  <c r="B2085" i="1"/>
  <c r="Y2084" i="1"/>
  <c r="Y2124" i="1" s="1"/>
  <c r="X2084" i="1"/>
  <c r="W2084" i="1"/>
  <c r="W2124" i="1" s="1"/>
  <c r="V2084" i="1"/>
  <c r="U2084" i="1"/>
  <c r="U2124" i="1" s="1"/>
  <c r="T2084" i="1"/>
  <c r="S2084" i="1"/>
  <c r="S2124" i="1" s="1"/>
  <c r="R2084" i="1"/>
  <c r="Q2084" i="1"/>
  <c r="Q2124" i="1" s="1"/>
  <c r="P2084" i="1"/>
  <c r="O2084" i="1"/>
  <c r="O2124" i="1" s="1"/>
  <c r="N2084" i="1"/>
  <c r="M2084" i="1"/>
  <c r="M2124" i="1" s="1"/>
  <c r="Z2124" i="1" s="1"/>
  <c r="L2084" i="1"/>
  <c r="K2084" i="1"/>
  <c r="K2124" i="1" s="1"/>
  <c r="J2084" i="1"/>
  <c r="I2084" i="1"/>
  <c r="I2124" i="1" s="1"/>
  <c r="H2084" i="1"/>
  <c r="G2084" i="1"/>
  <c r="G2124" i="1" s="1"/>
  <c r="F2084" i="1"/>
  <c r="E2084" i="1"/>
  <c r="E2124" i="1" s="1"/>
  <c r="D2084" i="1"/>
  <c r="C2084" i="1"/>
  <c r="C2124" i="1" s="1"/>
  <c r="B2084" i="1"/>
  <c r="Y2083" i="1"/>
  <c r="Y2123" i="1" s="1"/>
  <c r="X2083" i="1"/>
  <c r="W2083" i="1"/>
  <c r="W2123" i="1" s="1"/>
  <c r="V2083" i="1"/>
  <c r="U2083" i="1"/>
  <c r="U2123" i="1" s="1"/>
  <c r="T2083" i="1"/>
  <c r="S2083" i="1"/>
  <c r="S2123" i="1" s="1"/>
  <c r="R2083" i="1"/>
  <c r="Q2083" i="1"/>
  <c r="Q2123" i="1" s="1"/>
  <c r="P2083" i="1"/>
  <c r="O2083" i="1"/>
  <c r="O2123" i="1" s="1"/>
  <c r="N2083" i="1"/>
  <c r="M2083" i="1"/>
  <c r="M2123" i="1" s="1"/>
  <c r="L2083" i="1"/>
  <c r="K2083" i="1"/>
  <c r="K2123" i="1" s="1"/>
  <c r="J2083" i="1"/>
  <c r="I2083" i="1"/>
  <c r="I2123" i="1" s="1"/>
  <c r="H2083" i="1"/>
  <c r="G2083" i="1"/>
  <c r="G2123" i="1" s="1"/>
  <c r="F2083" i="1"/>
  <c r="E2083" i="1"/>
  <c r="E2123" i="1" s="1"/>
  <c r="D2083" i="1"/>
  <c r="C2083" i="1"/>
  <c r="C2123" i="1" s="1"/>
  <c r="B2083" i="1"/>
  <c r="Y2082" i="1"/>
  <c r="Y2086" i="1" s="1"/>
  <c r="X2082" i="1"/>
  <c r="X2086" i="1" s="1"/>
  <c r="X2088" i="1" s="1"/>
  <c r="W2082" i="1"/>
  <c r="W2122" i="1" s="1"/>
  <c r="W2126" i="1" s="1"/>
  <c r="V2082" i="1"/>
  <c r="V2122" i="1" s="1"/>
  <c r="U2082" i="1"/>
  <c r="U2086" i="1" s="1"/>
  <c r="T2082" i="1"/>
  <c r="T2086" i="1" s="1"/>
  <c r="T2088" i="1" s="1"/>
  <c r="S2082" i="1"/>
  <c r="S2122" i="1" s="1"/>
  <c r="S2126" i="1" s="1"/>
  <c r="R2082" i="1"/>
  <c r="R2122" i="1" s="1"/>
  <c r="Q2082" i="1"/>
  <c r="Q2086" i="1" s="1"/>
  <c r="P2082" i="1"/>
  <c r="P2086" i="1" s="1"/>
  <c r="P2088" i="1" s="1"/>
  <c r="O2082" i="1"/>
  <c r="O2122" i="1" s="1"/>
  <c r="O2126" i="1" s="1"/>
  <c r="N2082" i="1"/>
  <c r="N2122" i="1" s="1"/>
  <c r="M2082" i="1"/>
  <c r="M2086" i="1" s="1"/>
  <c r="L2082" i="1"/>
  <c r="L2086" i="1" s="1"/>
  <c r="L2088" i="1" s="1"/>
  <c r="K2082" i="1"/>
  <c r="K2122" i="1" s="1"/>
  <c r="K2126" i="1" s="1"/>
  <c r="J2082" i="1"/>
  <c r="J2122" i="1" s="1"/>
  <c r="I2082" i="1"/>
  <c r="I2086" i="1" s="1"/>
  <c r="H2082" i="1"/>
  <c r="H2086" i="1" s="1"/>
  <c r="H2088" i="1" s="1"/>
  <c r="G2082" i="1"/>
  <c r="G2122" i="1" s="1"/>
  <c r="G2126" i="1" s="1"/>
  <c r="F2082" i="1"/>
  <c r="F2122" i="1" s="1"/>
  <c r="E2082" i="1"/>
  <c r="E2086" i="1" s="1"/>
  <c r="D2082" i="1"/>
  <c r="D2086" i="1" s="1"/>
  <c r="D2088" i="1" s="1"/>
  <c r="C2082" i="1"/>
  <c r="C2122" i="1" s="1"/>
  <c r="C2126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Y2054" i="1"/>
  <c r="Y2056" i="1" s="1"/>
  <c r="W2054" i="1"/>
  <c r="W2056" i="1" s="1"/>
  <c r="U2054" i="1"/>
  <c r="U2056" i="1" s="1"/>
  <c r="S2054" i="1"/>
  <c r="S2056" i="1" s="1"/>
  <c r="Q2054" i="1"/>
  <c r="Q2056" i="1" s="1"/>
  <c r="O2054" i="1"/>
  <c r="O2056" i="1" s="1"/>
  <c r="M2054" i="1"/>
  <c r="M2056" i="1" s="1"/>
  <c r="K2054" i="1"/>
  <c r="K2056" i="1" s="1"/>
  <c r="I2054" i="1"/>
  <c r="I2056" i="1" s="1"/>
  <c r="G2054" i="1"/>
  <c r="G2056" i="1" s="1"/>
  <c r="E2054" i="1"/>
  <c r="E2056" i="1" s="1"/>
  <c r="C2054" i="1"/>
  <c r="C2056" i="1" s="1"/>
  <c r="AA2053" i="1"/>
  <c r="AA2052" i="1"/>
  <c r="Z2051" i="1"/>
  <c r="Z2054" i="1" s="1"/>
  <c r="Y2051" i="1"/>
  <c r="X2051" i="1"/>
  <c r="X2054" i="1" s="1"/>
  <c r="X2056" i="1" s="1"/>
  <c r="W2051" i="1"/>
  <c r="V2051" i="1"/>
  <c r="V2054" i="1" s="1"/>
  <c r="V2056" i="1" s="1"/>
  <c r="U2051" i="1"/>
  <c r="T2051" i="1"/>
  <c r="T2054" i="1" s="1"/>
  <c r="T2056" i="1" s="1"/>
  <c r="S2051" i="1"/>
  <c r="R2051" i="1"/>
  <c r="R2054" i="1" s="1"/>
  <c r="R2056" i="1" s="1"/>
  <c r="Q2051" i="1"/>
  <c r="P2051" i="1"/>
  <c r="P2054" i="1" s="1"/>
  <c r="P2056" i="1" s="1"/>
  <c r="O2051" i="1"/>
  <c r="N2051" i="1"/>
  <c r="N2054" i="1" s="1"/>
  <c r="N2056" i="1" s="1"/>
  <c r="M2051" i="1"/>
  <c r="L2051" i="1"/>
  <c r="L2054" i="1" s="1"/>
  <c r="L2056" i="1" s="1"/>
  <c r="K2051" i="1"/>
  <c r="J2051" i="1"/>
  <c r="J2054" i="1" s="1"/>
  <c r="J2056" i="1" s="1"/>
  <c r="I2051" i="1"/>
  <c r="H2051" i="1"/>
  <c r="H2054" i="1" s="1"/>
  <c r="H2056" i="1" s="1"/>
  <c r="G2051" i="1"/>
  <c r="F2051" i="1"/>
  <c r="F2054" i="1" s="1"/>
  <c r="F2056" i="1" s="1"/>
  <c r="E2051" i="1"/>
  <c r="D2051" i="1"/>
  <c r="C2051" i="1"/>
  <c r="B2051" i="1"/>
  <c r="B2054" i="1" s="1"/>
  <c r="B2056" i="1" s="1"/>
  <c r="AA2050" i="1"/>
  <c r="X2046" i="1"/>
  <c r="T2046" i="1"/>
  <c r="P2046" i="1"/>
  <c r="L2046" i="1"/>
  <c r="H2046" i="1"/>
  <c r="Z2045" i="1"/>
  <c r="AA2045" i="1" s="1"/>
  <c r="Y2044" i="1"/>
  <c r="Y2046" i="1" s="1"/>
  <c r="W2044" i="1"/>
  <c r="W2046" i="1" s="1"/>
  <c r="U2044" i="1"/>
  <c r="U2046" i="1" s="1"/>
  <c r="S2044" i="1"/>
  <c r="S2046" i="1" s="1"/>
  <c r="Q2044" i="1"/>
  <c r="Q2046" i="1" s="1"/>
  <c r="O2044" i="1"/>
  <c r="O2046" i="1" s="1"/>
  <c r="M2044" i="1"/>
  <c r="M2046" i="1" s="1"/>
  <c r="K2044" i="1"/>
  <c r="K2046" i="1" s="1"/>
  <c r="I2044" i="1"/>
  <c r="I2046" i="1" s="1"/>
  <c r="G2044" i="1"/>
  <c r="G2046" i="1" s="1"/>
  <c r="E2044" i="1"/>
  <c r="E2046" i="1" s="1"/>
  <c r="C2044" i="1"/>
  <c r="C2046" i="1" s="1"/>
  <c r="AA2043" i="1"/>
  <c r="Z2043" i="1"/>
  <c r="AA2042" i="1"/>
  <c r="Z2042" i="1"/>
  <c r="AB2041" i="1"/>
  <c r="Z2041" i="1"/>
  <c r="Y2041" i="1"/>
  <c r="X2041" i="1"/>
  <c r="X2044" i="1" s="1"/>
  <c r="W2041" i="1"/>
  <c r="V2041" i="1"/>
  <c r="V2044" i="1" s="1"/>
  <c r="V2046" i="1" s="1"/>
  <c r="U2041" i="1"/>
  <c r="T2041" i="1"/>
  <c r="T2044" i="1" s="1"/>
  <c r="S2041" i="1"/>
  <c r="R2041" i="1"/>
  <c r="R2044" i="1" s="1"/>
  <c r="R2046" i="1" s="1"/>
  <c r="Q2041" i="1"/>
  <c r="P2041" i="1"/>
  <c r="P2044" i="1" s="1"/>
  <c r="O2041" i="1"/>
  <c r="N2041" i="1"/>
  <c r="N2044" i="1" s="1"/>
  <c r="N2046" i="1" s="1"/>
  <c r="M2041" i="1"/>
  <c r="L2041" i="1"/>
  <c r="L2044" i="1" s="1"/>
  <c r="K2041" i="1"/>
  <c r="J2041" i="1"/>
  <c r="J2044" i="1" s="1"/>
  <c r="J2046" i="1" s="1"/>
  <c r="I2041" i="1"/>
  <c r="H2041" i="1"/>
  <c r="H2044" i="1" s="1"/>
  <c r="G2041" i="1"/>
  <c r="F2041" i="1"/>
  <c r="F2044" i="1" s="1"/>
  <c r="F2046" i="1" s="1"/>
  <c r="E2041" i="1"/>
  <c r="D2041" i="1"/>
  <c r="C2041" i="1"/>
  <c r="B2041" i="1"/>
  <c r="B2044" i="1" s="1"/>
  <c r="B2046" i="1" s="1"/>
  <c r="Z2040" i="1"/>
  <c r="Y2036" i="1"/>
  <c r="U2036" i="1"/>
  <c r="Q2036" i="1"/>
  <c r="I2036" i="1"/>
  <c r="E2036" i="1"/>
  <c r="AA2035" i="1"/>
  <c r="Z2035" i="1"/>
  <c r="X2034" i="1"/>
  <c r="X2036" i="1" s="1"/>
  <c r="V2034" i="1"/>
  <c r="V2036" i="1" s="1"/>
  <c r="T2034" i="1"/>
  <c r="T2036" i="1" s="1"/>
  <c r="R2034" i="1"/>
  <c r="R2036" i="1" s="1"/>
  <c r="P2034" i="1"/>
  <c r="P2036" i="1" s="1"/>
  <c r="N2034" i="1"/>
  <c r="N2036" i="1" s="1"/>
  <c r="L2034" i="1"/>
  <c r="L2036" i="1" s="1"/>
  <c r="J2034" i="1"/>
  <c r="J2036" i="1" s="1"/>
  <c r="H2034" i="1"/>
  <c r="H2036" i="1" s="1"/>
  <c r="F2034" i="1"/>
  <c r="F2036" i="1" s="1"/>
  <c r="D2034" i="1"/>
  <c r="D2036" i="1" s="1"/>
  <c r="B2034" i="1"/>
  <c r="B2036" i="1" s="1"/>
  <c r="Z2033" i="1"/>
  <c r="AA2033" i="1" s="1"/>
  <c r="Z2032" i="1"/>
  <c r="AA2032" i="1" s="1"/>
  <c r="Y2031" i="1"/>
  <c r="Y2034" i="1" s="1"/>
  <c r="X2031" i="1"/>
  <c r="W2031" i="1"/>
  <c r="W2034" i="1" s="1"/>
  <c r="W2036" i="1" s="1"/>
  <c r="V2031" i="1"/>
  <c r="U2031" i="1"/>
  <c r="U2034" i="1" s="1"/>
  <c r="T2031" i="1"/>
  <c r="S2031" i="1"/>
  <c r="S2034" i="1" s="1"/>
  <c r="S2036" i="1" s="1"/>
  <c r="R2031" i="1"/>
  <c r="Q2031" i="1"/>
  <c r="Q2034" i="1" s="1"/>
  <c r="P2031" i="1"/>
  <c r="O2031" i="1"/>
  <c r="O2034" i="1" s="1"/>
  <c r="O2036" i="1" s="1"/>
  <c r="N2031" i="1"/>
  <c r="M2031" i="1"/>
  <c r="L2031" i="1"/>
  <c r="K2031" i="1"/>
  <c r="K2034" i="1" s="1"/>
  <c r="K2036" i="1" s="1"/>
  <c r="J2031" i="1"/>
  <c r="I2031" i="1"/>
  <c r="I2034" i="1" s="1"/>
  <c r="H2031" i="1"/>
  <c r="G2031" i="1"/>
  <c r="G2034" i="1" s="1"/>
  <c r="G2036" i="1" s="1"/>
  <c r="F2031" i="1"/>
  <c r="E2031" i="1"/>
  <c r="E2034" i="1" s="1"/>
  <c r="D2031" i="1"/>
  <c r="C2031" i="1"/>
  <c r="C2034" i="1" s="1"/>
  <c r="C2036" i="1" s="1"/>
  <c r="B2031" i="1"/>
  <c r="AA2030" i="1"/>
  <c r="Z2030" i="1"/>
  <c r="Z2025" i="1"/>
  <c r="AA2025" i="1" s="1"/>
  <c r="Y2024" i="1"/>
  <c r="Y2026" i="1" s="1"/>
  <c r="W2024" i="1"/>
  <c r="W2026" i="1" s="1"/>
  <c r="U2024" i="1"/>
  <c r="U2026" i="1" s="1"/>
  <c r="S2024" i="1"/>
  <c r="S2026" i="1" s="1"/>
  <c r="Q2024" i="1"/>
  <c r="Q2026" i="1" s="1"/>
  <c r="O2024" i="1"/>
  <c r="O2026" i="1" s="1"/>
  <c r="M2024" i="1"/>
  <c r="M2026" i="1" s="1"/>
  <c r="K2024" i="1"/>
  <c r="K2026" i="1" s="1"/>
  <c r="I2024" i="1"/>
  <c r="I2026" i="1" s="1"/>
  <c r="G2024" i="1"/>
  <c r="G2026" i="1" s="1"/>
  <c r="E2024" i="1"/>
  <c r="E2026" i="1" s="1"/>
  <c r="C2024" i="1"/>
  <c r="C2026" i="1" s="1"/>
  <c r="AA2023" i="1"/>
  <c r="Z2023" i="1"/>
  <c r="AA2022" i="1"/>
  <c r="Z2022" i="1"/>
  <c r="Z2021" i="1"/>
  <c r="AB2021" i="1" s="1"/>
  <c r="Y2021" i="1"/>
  <c r="X2021" i="1"/>
  <c r="X2024" i="1" s="1"/>
  <c r="X2026" i="1" s="1"/>
  <c r="W2021" i="1"/>
  <c r="V2021" i="1"/>
  <c r="V2024" i="1" s="1"/>
  <c r="V2026" i="1" s="1"/>
  <c r="U2021" i="1"/>
  <c r="T2021" i="1"/>
  <c r="T2024" i="1" s="1"/>
  <c r="T2026" i="1" s="1"/>
  <c r="S2021" i="1"/>
  <c r="R2021" i="1"/>
  <c r="R2024" i="1" s="1"/>
  <c r="R2026" i="1" s="1"/>
  <c r="Q2021" i="1"/>
  <c r="P2021" i="1"/>
  <c r="P2024" i="1" s="1"/>
  <c r="P2026" i="1" s="1"/>
  <c r="O2021" i="1"/>
  <c r="N2021" i="1"/>
  <c r="N2024" i="1" s="1"/>
  <c r="N2026" i="1" s="1"/>
  <c r="M2021" i="1"/>
  <c r="L2021" i="1"/>
  <c r="L2024" i="1" s="1"/>
  <c r="L2026" i="1" s="1"/>
  <c r="K2021" i="1"/>
  <c r="J2021" i="1"/>
  <c r="J2024" i="1" s="1"/>
  <c r="J2026" i="1" s="1"/>
  <c r="I2021" i="1"/>
  <c r="H2021" i="1"/>
  <c r="H2024" i="1" s="1"/>
  <c r="H2026" i="1" s="1"/>
  <c r="G2021" i="1"/>
  <c r="F2021" i="1"/>
  <c r="F2024" i="1" s="1"/>
  <c r="F2026" i="1" s="1"/>
  <c r="E2021" i="1"/>
  <c r="D2021" i="1"/>
  <c r="D2024" i="1" s="1"/>
  <c r="D2026" i="1" s="1"/>
  <c r="C2021" i="1"/>
  <c r="B2021" i="1"/>
  <c r="B2024" i="1" s="1"/>
  <c r="B2026" i="1" s="1"/>
  <c r="AA2020" i="1"/>
  <c r="Z2020" i="1"/>
  <c r="Z2024" i="1" s="1"/>
  <c r="Z2015" i="1"/>
  <c r="Y2014" i="1"/>
  <c r="Y2016" i="1" s="1"/>
  <c r="W2014" i="1"/>
  <c r="W2016" i="1" s="1"/>
  <c r="U2014" i="1"/>
  <c r="U2016" i="1" s="1"/>
  <c r="S2014" i="1"/>
  <c r="S2016" i="1" s="1"/>
  <c r="Q2014" i="1"/>
  <c r="Q2016" i="1" s="1"/>
  <c r="O2014" i="1"/>
  <c r="O2016" i="1" s="1"/>
  <c r="M2014" i="1"/>
  <c r="M2016" i="1" s="1"/>
  <c r="K2014" i="1"/>
  <c r="K2016" i="1" s="1"/>
  <c r="I2014" i="1"/>
  <c r="I2016" i="1" s="1"/>
  <c r="G2014" i="1"/>
  <c r="G2016" i="1" s="1"/>
  <c r="E2014" i="1"/>
  <c r="E2016" i="1" s="1"/>
  <c r="C2014" i="1"/>
  <c r="C2016" i="1" s="1"/>
  <c r="AA2013" i="1"/>
  <c r="Z2013" i="1"/>
  <c r="AA2012" i="1"/>
  <c r="Z2012" i="1"/>
  <c r="Z2011" i="1"/>
  <c r="Y2011" i="1"/>
  <c r="X2011" i="1"/>
  <c r="X2014" i="1" s="1"/>
  <c r="X2016" i="1" s="1"/>
  <c r="W2011" i="1"/>
  <c r="V2011" i="1"/>
  <c r="V2014" i="1" s="1"/>
  <c r="V2016" i="1" s="1"/>
  <c r="U2011" i="1"/>
  <c r="T2011" i="1"/>
  <c r="T2014" i="1" s="1"/>
  <c r="T2016" i="1" s="1"/>
  <c r="S2011" i="1"/>
  <c r="R2011" i="1"/>
  <c r="R2014" i="1" s="1"/>
  <c r="R2016" i="1" s="1"/>
  <c r="Q2011" i="1"/>
  <c r="P2011" i="1"/>
  <c r="P2014" i="1" s="1"/>
  <c r="P2016" i="1" s="1"/>
  <c r="O2011" i="1"/>
  <c r="N2011" i="1"/>
  <c r="N2014" i="1" s="1"/>
  <c r="N2016" i="1" s="1"/>
  <c r="M2011" i="1"/>
  <c r="L2011" i="1"/>
  <c r="L2014" i="1" s="1"/>
  <c r="L2016" i="1" s="1"/>
  <c r="K2011" i="1"/>
  <c r="J2011" i="1"/>
  <c r="J2014" i="1" s="1"/>
  <c r="J2016" i="1" s="1"/>
  <c r="I2011" i="1"/>
  <c r="H2011" i="1"/>
  <c r="H2014" i="1" s="1"/>
  <c r="H2016" i="1" s="1"/>
  <c r="G2011" i="1"/>
  <c r="F2011" i="1"/>
  <c r="F2014" i="1" s="1"/>
  <c r="F2016" i="1" s="1"/>
  <c r="E2011" i="1"/>
  <c r="D2011" i="1"/>
  <c r="D2014" i="1" s="1"/>
  <c r="D2016" i="1" s="1"/>
  <c r="C2011" i="1"/>
  <c r="B2011" i="1"/>
  <c r="B2014" i="1" s="1"/>
  <c r="B2016" i="1" s="1"/>
  <c r="Z2010" i="1"/>
  <c r="Z2014" i="1" s="1"/>
  <c r="AA2005" i="1"/>
  <c r="Z2005" i="1"/>
  <c r="X2004" i="1"/>
  <c r="X2006" i="1" s="1"/>
  <c r="V2004" i="1"/>
  <c r="V2006" i="1" s="1"/>
  <c r="T2004" i="1"/>
  <c r="T2006" i="1" s="1"/>
  <c r="R2004" i="1"/>
  <c r="R2006" i="1" s="1"/>
  <c r="P2004" i="1"/>
  <c r="P2006" i="1" s="1"/>
  <c r="N2004" i="1"/>
  <c r="N2006" i="1" s="1"/>
  <c r="L2004" i="1"/>
  <c r="L2006" i="1" s="1"/>
  <c r="J2004" i="1"/>
  <c r="J2006" i="1" s="1"/>
  <c r="H2004" i="1"/>
  <c r="H2006" i="1" s="1"/>
  <c r="F2004" i="1"/>
  <c r="F2006" i="1" s="1"/>
  <c r="D2004" i="1"/>
  <c r="D2006" i="1" s="1"/>
  <c r="B2004" i="1"/>
  <c r="B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W2006" i="1" s="1"/>
  <c r="V2001" i="1"/>
  <c r="U2001" i="1"/>
  <c r="U2004" i="1" s="1"/>
  <c r="U2006" i="1" s="1"/>
  <c r="T2001" i="1"/>
  <c r="S2001" i="1"/>
  <c r="S2004" i="1" s="1"/>
  <c r="S2006" i="1" s="1"/>
  <c r="R2001" i="1"/>
  <c r="Q2001" i="1"/>
  <c r="Q2004" i="1" s="1"/>
  <c r="Q2006" i="1" s="1"/>
  <c r="P2001" i="1"/>
  <c r="O2001" i="1"/>
  <c r="O2004" i="1" s="1"/>
  <c r="O2006" i="1" s="1"/>
  <c r="N2001" i="1"/>
  <c r="M2001" i="1"/>
  <c r="M2004" i="1" s="1"/>
  <c r="M2006" i="1" s="1"/>
  <c r="L2001" i="1"/>
  <c r="K2001" i="1"/>
  <c r="K2004" i="1" s="1"/>
  <c r="K2006" i="1" s="1"/>
  <c r="J2001" i="1"/>
  <c r="I2001" i="1"/>
  <c r="I2004" i="1" s="1"/>
  <c r="I2006" i="1" s="1"/>
  <c r="H2001" i="1"/>
  <c r="G2001" i="1"/>
  <c r="G2004" i="1" s="1"/>
  <c r="G2006" i="1" s="1"/>
  <c r="F2001" i="1"/>
  <c r="E2001" i="1"/>
  <c r="E2004" i="1" s="1"/>
  <c r="E2006" i="1" s="1"/>
  <c r="D2001" i="1"/>
  <c r="C2001" i="1"/>
  <c r="C2004" i="1" s="1"/>
  <c r="C2006" i="1" s="1"/>
  <c r="B2001" i="1"/>
  <c r="AA2000" i="1"/>
  <c r="Z2000" i="1"/>
  <c r="Z1995" i="1"/>
  <c r="AA1995" i="1" s="1"/>
  <c r="Y1994" i="1"/>
  <c r="Y1996" i="1" s="1"/>
  <c r="W1994" i="1"/>
  <c r="W1996" i="1" s="1"/>
  <c r="U1994" i="1"/>
  <c r="U1996" i="1" s="1"/>
  <c r="S1994" i="1"/>
  <c r="S1996" i="1" s="1"/>
  <c r="Q1994" i="1"/>
  <c r="Q1996" i="1" s="1"/>
  <c r="O1994" i="1"/>
  <c r="O1996" i="1" s="1"/>
  <c r="M1994" i="1"/>
  <c r="M1996" i="1" s="1"/>
  <c r="K1994" i="1"/>
  <c r="K1996" i="1" s="1"/>
  <c r="I1994" i="1"/>
  <c r="I1996" i="1" s="1"/>
  <c r="G1994" i="1"/>
  <c r="G1996" i="1" s="1"/>
  <c r="E1994" i="1"/>
  <c r="E1996" i="1" s="1"/>
  <c r="C1994" i="1"/>
  <c r="C1996" i="1" s="1"/>
  <c r="AA1993" i="1"/>
  <c r="Z1993" i="1"/>
  <c r="AA1992" i="1"/>
  <c r="Z1992" i="1"/>
  <c r="Z1991" i="1"/>
  <c r="AB1991" i="1" s="1"/>
  <c r="Y1991" i="1"/>
  <c r="X1991" i="1"/>
  <c r="X1994" i="1" s="1"/>
  <c r="X1996" i="1" s="1"/>
  <c r="W1991" i="1"/>
  <c r="V1991" i="1"/>
  <c r="V1994" i="1" s="1"/>
  <c r="V1996" i="1" s="1"/>
  <c r="U1991" i="1"/>
  <c r="T1991" i="1"/>
  <c r="T1994" i="1" s="1"/>
  <c r="T1996" i="1" s="1"/>
  <c r="S1991" i="1"/>
  <c r="R1991" i="1"/>
  <c r="R1994" i="1" s="1"/>
  <c r="R1996" i="1" s="1"/>
  <c r="Q1991" i="1"/>
  <c r="P1991" i="1"/>
  <c r="P1994" i="1" s="1"/>
  <c r="P1996" i="1" s="1"/>
  <c r="O1991" i="1"/>
  <c r="N1991" i="1"/>
  <c r="N1994" i="1" s="1"/>
  <c r="N1996" i="1" s="1"/>
  <c r="M1991" i="1"/>
  <c r="L1991" i="1"/>
  <c r="L1994" i="1" s="1"/>
  <c r="L1996" i="1" s="1"/>
  <c r="K1991" i="1"/>
  <c r="J1991" i="1"/>
  <c r="J1994" i="1" s="1"/>
  <c r="J1996" i="1" s="1"/>
  <c r="I1991" i="1"/>
  <c r="H1991" i="1"/>
  <c r="H1994" i="1" s="1"/>
  <c r="H1996" i="1" s="1"/>
  <c r="G1991" i="1"/>
  <c r="F1991" i="1"/>
  <c r="F1994" i="1" s="1"/>
  <c r="F1996" i="1" s="1"/>
  <c r="E1991" i="1"/>
  <c r="D1991" i="1"/>
  <c r="D1994" i="1" s="1"/>
  <c r="D1996" i="1" s="1"/>
  <c r="C1991" i="1"/>
  <c r="B1991" i="1"/>
  <c r="B1994" i="1" s="1"/>
  <c r="B1996" i="1" s="1"/>
  <c r="Z1990" i="1"/>
  <c r="Z1994" i="1" s="1"/>
  <c r="AA1985" i="1"/>
  <c r="Z1985" i="1"/>
  <c r="X1984" i="1"/>
  <c r="X1986" i="1" s="1"/>
  <c r="V1984" i="1"/>
  <c r="V1986" i="1" s="1"/>
  <c r="T1984" i="1"/>
  <c r="T1986" i="1" s="1"/>
  <c r="R1984" i="1"/>
  <c r="R1986" i="1" s="1"/>
  <c r="P1984" i="1"/>
  <c r="P1986" i="1" s="1"/>
  <c r="N1984" i="1"/>
  <c r="N1986" i="1" s="1"/>
  <c r="L1984" i="1"/>
  <c r="L1986" i="1" s="1"/>
  <c r="J1984" i="1"/>
  <c r="J1986" i="1" s="1"/>
  <c r="H1984" i="1"/>
  <c r="H1986" i="1" s="1"/>
  <c r="F1984" i="1"/>
  <c r="F1986" i="1" s="1"/>
  <c r="D1984" i="1"/>
  <c r="D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U1984" i="1" s="1"/>
  <c r="U1986" i="1" s="1"/>
  <c r="T1981" i="1"/>
  <c r="S1981" i="1"/>
  <c r="S1984" i="1" s="1"/>
  <c r="S1986" i="1" s="1"/>
  <c r="R1981" i="1"/>
  <c r="Q1981" i="1"/>
  <c r="Q1984" i="1" s="1"/>
  <c r="Q1986" i="1" s="1"/>
  <c r="P1981" i="1"/>
  <c r="O1981" i="1"/>
  <c r="O1984" i="1" s="1"/>
  <c r="O1986" i="1" s="1"/>
  <c r="N1981" i="1"/>
  <c r="M1981" i="1"/>
  <c r="Z1981" i="1" s="1"/>
  <c r="L1981" i="1"/>
  <c r="K1981" i="1"/>
  <c r="K1984" i="1" s="1"/>
  <c r="K1986" i="1" s="1"/>
  <c r="J1981" i="1"/>
  <c r="I1981" i="1"/>
  <c r="I1984" i="1" s="1"/>
  <c r="I1986" i="1" s="1"/>
  <c r="H1981" i="1"/>
  <c r="G1981" i="1"/>
  <c r="G1984" i="1" s="1"/>
  <c r="G1986" i="1" s="1"/>
  <c r="F1981" i="1"/>
  <c r="E1981" i="1"/>
  <c r="E1984" i="1" s="1"/>
  <c r="E1986" i="1" s="1"/>
  <c r="D1981" i="1"/>
  <c r="C1981" i="1"/>
  <c r="C1984" i="1" s="1"/>
  <c r="C1986" i="1" s="1"/>
  <c r="B1981" i="1"/>
  <c r="AA1980" i="1"/>
  <c r="Z1980" i="1"/>
  <c r="Z1975" i="1"/>
  <c r="Y1974" i="1"/>
  <c r="Y1976" i="1" s="1"/>
  <c r="W1974" i="1"/>
  <c r="W1976" i="1" s="1"/>
  <c r="U1974" i="1"/>
  <c r="U1976" i="1" s="1"/>
  <c r="S1974" i="1"/>
  <c r="S1976" i="1" s="1"/>
  <c r="Q1974" i="1"/>
  <c r="Q1976" i="1" s="1"/>
  <c r="O1974" i="1"/>
  <c r="O1976" i="1" s="1"/>
  <c r="M1974" i="1"/>
  <c r="M1976" i="1" s="1"/>
  <c r="K1974" i="1"/>
  <c r="K1976" i="1" s="1"/>
  <c r="I1974" i="1"/>
  <c r="I1976" i="1" s="1"/>
  <c r="G1974" i="1"/>
  <c r="G1976" i="1" s="1"/>
  <c r="E1974" i="1"/>
  <c r="E1976" i="1" s="1"/>
  <c r="C1974" i="1"/>
  <c r="C1976" i="1" s="1"/>
  <c r="AA1973" i="1"/>
  <c r="Z1973" i="1"/>
  <c r="AA1972" i="1"/>
  <c r="Z1972" i="1"/>
  <c r="Z1971" i="1"/>
  <c r="Y1971" i="1"/>
  <c r="X1971" i="1"/>
  <c r="X1974" i="1" s="1"/>
  <c r="X1976" i="1" s="1"/>
  <c r="W1971" i="1"/>
  <c r="V1971" i="1"/>
  <c r="V1974" i="1" s="1"/>
  <c r="V1976" i="1" s="1"/>
  <c r="U1971" i="1"/>
  <c r="T1971" i="1"/>
  <c r="T1974" i="1" s="1"/>
  <c r="T1976" i="1" s="1"/>
  <c r="S1971" i="1"/>
  <c r="R1971" i="1"/>
  <c r="R1974" i="1" s="1"/>
  <c r="R1976" i="1" s="1"/>
  <c r="Q1971" i="1"/>
  <c r="P1971" i="1"/>
  <c r="P1974" i="1" s="1"/>
  <c r="P1976" i="1" s="1"/>
  <c r="O1971" i="1"/>
  <c r="N1971" i="1"/>
  <c r="N1974" i="1" s="1"/>
  <c r="N1976" i="1" s="1"/>
  <c r="M1971" i="1"/>
  <c r="L1971" i="1"/>
  <c r="L1974" i="1" s="1"/>
  <c r="L1976" i="1" s="1"/>
  <c r="K1971" i="1"/>
  <c r="J1971" i="1"/>
  <c r="J1974" i="1" s="1"/>
  <c r="J1976" i="1" s="1"/>
  <c r="I1971" i="1"/>
  <c r="H1971" i="1"/>
  <c r="H1974" i="1" s="1"/>
  <c r="H1976" i="1" s="1"/>
  <c r="G1971" i="1"/>
  <c r="F1971" i="1"/>
  <c r="F1974" i="1" s="1"/>
  <c r="F1976" i="1" s="1"/>
  <c r="E1971" i="1"/>
  <c r="D1971" i="1"/>
  <c r="D1974" i="1" s="1"/>
  <c r="D1976" i="1" s="1"/>
  <c r="C1971" i="1"/>
  <c r="B1971" i="1"/>
  <c r="B1974" i="1" s="1"/>
  <c r="B1976" i="1" s="1"/>
  <c r="Z1970" i="1"/>
  <c r="Z1974" i="1" s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U1961" i="1"/>
  <c r="U1964" i="1" s="1"/>
  <c r="U1966" i="1" s="1"/>
  <c r="T1961" i="1"/>
  <c r="S1961" i="1"/>
  <c r="S1964" i="1" s="1"/>
  <c r="S1966" i="1" s="1"/>
  <c r="R1961" i="1"/>
  <c r="Q1961" i="1"/>
  <c r="Q1964" i="1" s="1"/>
  <c r="Q1966" i="1" s="1"/>
  <c r="P1961" i="1"/>
  <c r="O1961" i="1"/>
  <c r="O1964" i="1" s="1"/>
  <c r="O1966" i="1" s="1"/>
  <c r="N1961" i="1"/>
  <c r="M1961" i="1"/>
  <c r="M1964" i="1" s="1"/>
  <c r="M1966" i="1" s="1"/>
  <c r="L1961" i="1"/>
  <c r="K1961" i="1"/>
  <c r="K1964" i="1" s="1"/>
  <c r="K1966" i="1" s="1"/>
  <c r="J1961" i="1"/>
  <c r="I1961" i="1"/>
  <c r="I1964" i="1" s="1"/>
  <c r="I1966" i="1" s="1"/>
  <c r="H1961" i="1"/>
  <c r="G1961" i="1"/>
  <c r="G1964" i="1" s="1"/>
  <c r="G1966" i="1" s="1"/>
  <c r="F1961" i="1"/>
  <c r="E1961" i="1"/>
  <c r="E1964" i="1" s="1"/>
  <c r="E1966" i="1" s="1"/>
  <c r="D1961" i="1"/>
  <c r="C1961" i="1"/>
  <c r="C1964" i="1" s="1"/>
  <c r="C1966" i="1" s="1"/>
  <c r="B1961" i="1"/>
  <c r="AB1960" i="1"/>
  <c r="Z1960" i="1"/>
  <c r="AA1960" i="1" s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U1954" i="1" s="1"/>
  <c r="U1956" i="1" s="1"/>
  <c r="T1951" i="1"/>
  <c r="S1951" i="1"/>
  <c r="S1954" i="1" s="1"/>
  <c r="S1956" i="1" s="1"/>
  <c r="R1951" i="1"/>
  <c r="Q1951" i="1"/>
  <c r="Q1954" i="1" s="1"/>
  <c r="Q1956" i="1" s="1"/>
  <c r="P1951" i="1"/>
  <c r="O1951" i="1"/>
  <c r="O1954" i="1" s="1"/>
  <c r="O1956" i="1" s="1"/>
  <c r="N1951" i="1"/>
  <c r="M1951" i="1"/>
  <c r="Z1951" i="1" s="1"/>
  <c r="L1951" i="1"/>
  <c r="K1951" i="1"/>
  <c r="K1954" i="1" s="1"/>
  <c r="K1956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C1956" i="1" s="1"/>
  <c r="B1951" i="1"/>
  <c r="Z1950" i="1"/>
  <c r="Z1954" i="1" s="1"/>
  <c r="AB1954" i="1" s="1"/>
  <c r="AA1945" i="1"/>
  <c r="Z1945" i="1"/>
  <c r="X1944" i="1"/>
  <c r="X1946" i="1" s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U1941" i="1"/>
  <c r="U1944" i="1" s="1"/>
  <c r="U1946" i="1" s="1"/>
  <c r="T1941" i="1"/>
  <c r="S1941" i="1"/>
  <c r="S1944" i="1" s="1"/>
  <c r="S1946" i="1" s="1"/>
  <c r="R1941" i="1"/>
  <c r="Q1941" i="1"/>
  <c r="Q1944" i="1" s="1"/>
  <c r="Q1946" i="1" s="1"/>
  <c r="P1941" i="1"/>
  <c r="O1941" i="1"/>
  <c r="O1944" i="1" s="1"/>
  <c r="O1946" i="1" s="1"/>
  <c r="N1941" i="1"/>
  <c r="M1941" i="1"/>
  <c r="M1944" i="1" s="1"/>
  <c r="M1946" i="1" s="1"/>
  <c r="L1941" i="1"/>
  <c r="K1941" i="1"/>
  <c r="K1944" i="1" s="1"/>
  <c r="K1946" i="1" s="1"/>
  <c r="J1941" i="1"/>
  <c r="I1941" i="1"/>
  <c r="I1944" i="1" s="1"/>
  <c r="I1946" i="1" s="1"/>
  <c r="H1941" i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AB1940" i="1"/>
  <c r="Z1940" i="1"/>
  <c r="AA1940" i="1" s="1"/>
  <c r="AA1935" i="1"/>
  <c r="Z1935" i="1"/>
  <c r="Z1936" i="1" s="1"/>
  <c r="AB1936" i="1" s="1"/>
  <c r="X1934" i="1"/>
  <c r="X1936" i="1" s="1"/>
  <c r="V1934" i="1"/>
  <c r="V1936" i="1" s="1"/>
  <c r="T1934" i="1"/>
  <c r="T1936" i="1" s="1"/>
  <c r="R1934" i="1"/>
  <c r="R1936" i="1" s="1"/>
  <c r="P1934" i="1"/>
  <c r="P1936" i="1" s="1"/>
  <c r="N1934" i="1"/>
  <c r="N1936" i="1" s="1"/>
  <c r="L1934" i="1"/>
  <c r="L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U1934" i="1" s="1"/>
  <c r="U1936" i="1" s="1"/>
  <c r="T1931" i="1"/>
  <c r="S1931" i="1"/>
  <c r="S1934" i="1" s="1"/>
  <c r="S1936" i="1" s="1"/>
  <c r="R1931" i="1"/>
  <c r="Q1931" i="1"/>
  <c r="Q1934" i="1" s="1"/>
  <c r="Q1936" i="1" s="1"/>
  <c r="P1931" i="1"/>
  <c r="O1931" i="1"/>
  <c r="O1934" i="1" s="1"/>
  <c r="O1936" i="1" s="1"/>
  <c r="N1931" i="1"/>
  <c r="M1931" i="1"/>
  <c r="Z1931" i="1" s="1"/>
  <c r="L1931" i="1"/>
  <c r="K1931" i="1"/>
  <c r="K1934" i="1" s="1"/>
  <c r="K1936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C1936" i="1" s="1"/>
  <c r="B1931" i="1"/>
  <c r="Z1930" i="1"/>
  <c r="Z1934" i="1" s="1"/>
  <c r="AB1934" i="1" s="1"/>
  <c r="AA1925" i="1"/>
  <c r="Z1925" i="1"/>
  <c r="X1924" i="1"/>
  <c r="X1926" i="1" s="1"/>
  <c r="V1924" i="1"/>
  <c r="V1926" i="1" s="1"/>
  <c r="T1924" i="1"/>
  <c r="T1926" i="1" s="1"/>
  <c r="R1924" i="1"/>
  <c r="R1926" i="1" s="1"/>
  <c r="P1924" i="1"/>
  <c r="P1926" i="1" s="1"/>
  <c r="N1924" i="1"/>
  <c r="N1926" i="1" s="1"/>
  <c r="L1924" i="1"/>
  <c r="L1926" i="1" s="1"/>
  <c r="J1924" i="1"/>
  <c r="J1926" i="1" s="1"/>
  <c r="H1924" i="1"/>
  <c r="H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M1921" i="1"/>
  <c r="M1924" i="1" s="1"/>
  <c r="M1926" i="1" s="1"/>
  <c r="L1921" i="1"/>
  <c r="K1921" i="1"/>
  <c r="K1924" i="1" s="1"/>
  <c r="K1926" i="1" s="1"/>
  <c r="J1921" i="1"/>
  <c r="I1921" i="1"/>
  <c r="I1924" i="1" s="1"/>
  <c r="I1926" i="1" s="1"/>
  <c r="H1921" i="1"/>
  <c r="G1921" i="1"/>
  <c r="G1924" i="1" s="1"/>
  <c r="G1926" i="1" s="1"/>
  <c r="F1921" i="1"/>
  <c r="E1921" i="1"/>
  <c r="E1924" i="1" s="1"/>
  <c r="E1926" i="1" s="1"/>
  <c r="D1921" i="1"/>
  <c r="C1921" i="1"/>
  <c r="C1924" i="1" s="1"/>
  <c r="C1926" i="1" s="1"/>
  <c r="B1921" i="1"/>
  <c r="AB1920" i="1"/>
  <c r="Z1920" i="1"/>
  <c r="AA1920" i="1" s="1"/>
  <c r="AA1915" i="1"/>
  <c r="Z1915" i="1"/>
  <c r="X1914" i="1"/>
  <c r="X1916" i="1" s="1"/>
  <c r="V1914" i="1"/>
  <c r="V1916" i="1" s="1"/>
  <c r="T1914" i="1"/>
  <c r="T1916" i="1" s="1"/>
  <c r="R1914" i="1"/>
  <c r="R1916" i="1" s="1"/>
  <c r="P1914" i="1"/>
  <c r="P1916" i="1" s="1"/>
  <c r="N1914" i="1"/>
  <c r="N1916" i="1" s="1"/>
  <c r="L1914" i="1"/>
  <c r="L1916" i="1" s="1"/>
  <c r="J1914" i="1"/>
  <c r="J1916" i="1" s="1"/>
  <c r="H1914" i="1"/>
  <c r="H1916" i="1" s="1"/>
  <c r="F1914" i="1"/>
  <c r="F1916" i="1" s="1"/>
  <c r="D1914" i="1"/>
  <c r="D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U1911" i="1"/>
  <c r="U1914" i="1" s="1"/>
  <c r="U1916" i="1" s="1"/>
  <c r="T1911" i="1"/>
  <c r="S1911" i="1"/>
  <c r="S1914" i="1" s="1"/>
  <c r="S1916" i="1" s="1"/>
  <c r="R1911" i="1"/>
  <c r="Q1911" i="1"/>
  <c r="Q1914" i="1" s="1"/>
  <c r="Q1916" i="1" s="1"/>
  <c r="P1911" i="1"/>
  <c r="O1911" i="1"/>
  <c r="O1914" i="1" s="1"/>
  <c r="O1916" i="1" s="1"/>
  <c r="N1911" i="1"/>
  <c r="M1911" i="1"/>
  <c r="Z1911" i="1" s="1"/>
  <c r="L1911" i="1"/>
  <c r="K1911" i="1"/>
  <c r="K1914" i="1" s="1"/>
  <c r="K1916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C1916" i="1" s="1"/>
  <c r="B1911" i="1"/>
  <c r="Z1910" i="1"/>
  <c r="Z1914" i="1" s="1"/>
  <c r="AB1914" i="1" s="1"/>
  <c r="AA1905" i="1"/>
  <c r="Z1905" i="1"/>
  <c r="X1904" i="1"/>
  <c r="X1906" i="1" s="1"/>
  <c r="V1904" i="1"/>
  <c r="V1906" i="1" s="1"/>
  <c r="T1904" i="1"/>
  <c r="T1906" i="1" s="1"/>
  <c r="R1904" i="1"/>
  <c r="R1906" i="1" s="1"/>
  <c r="P1904" i="1"/>
  <c r="P1906" i="1" s="1"/>
  <c r="N1904" i="1"/>
  <c r="N1906" i="1" s="1"/>
  <c r="L1904" i="1"/>
  <c r="L1906" i="1" s="1"/>
  <c r="J1904" i="1"/>
  <c r="J1906" i="1" s="1"/>
  <c r="H1904" i="1"/>
  <c r="H1906" i="1" s="1"/>
  <c r="F1904" i="1"/>
  <c r="F1906" i="1" s="1"/>
  <c r="D1904" i="1"/>
  <c r="D1906" i="1" s="1"/>
  <c r="B1904" i="1"/>
  <c r="B1906" i="1" s="1"/>
  <c r="Z1903" i="1"/>
  <c r="AA1903" i="1" s="1"/>
  <c r="Z1902" i="1"/>
  <c r="AA1902" i="1" s="1"/>
  <c r="Y1901" i="1"/>
  <c r="Y1904" i="1" s="1"/>
  <c r="Y1906" i="1" s="1"/>
  <c r="X1901" i="1"/>
  <c r="W1901" i="1"/>
  <c r="W1904" i="1" s="1"/>
  <c r="W1906" i="1" s="1"/>
  <c r="V1901" i="1"/>
  <c r="U1901" i="1"/>
  <c r="U1904" i="1" s="1"/>
  <c r="U1906" i="1" s="1"/>
  <c r="T1901" i="1"/>
  <c r="S1901" i="1"/>
  <c r="S1904" i="1" s="1"/>
  <c r="S1906" i="1" s="1"/>
  <c r="R1901" i="1"/>
  <c r="Q1901" i="1"/>
  <c r="Q1904" i="1" s="1"/>
  <c r="Q1906" i="1" s="1"/>
  <c r="P1901" i="1"/>
  <c r="O1901" i="1"/>
  <c r="O1904" i="1" s="1"/>
  <c r="O1906" i="1" s="1"/>
  <c r="N1901" i="1"/>
  <c r="M1901" i="1"/>
  <c r="M1904" i="1" s="1"/>
  <c r="M1906" i="1" s="1"/>
  <c r="L1901" i="1"/>
  <c r="K1901" i="1"/>
  <c r="K1904" i="1" s="1"/>
  <c r="K1906" i="1" s="1"/>
  <c r="J1901" i="1"/>
  <c r="I1901" i="1"/>
  <c r="I1904" i="1" s="1"/>
  <c r="I1906" i="1" s="1"/>
  <c r="H1901" i="1"/>
  <c r="G1901" i="1"/>
  <c r="G1904" i="1" s="1"/>
  <c r="G1906" i="1" s="1"/>
  <c r="F1901" i="1"/>
  <c r="E1901" i="1"/>
  <c r="E1904" i="1" s="1"/>
  <c r="E1906" i="1" s="1"/>
  <c r="D1901" i="1"/>
  <c r="C1901" i="1"/>
  <c r="C1904" i="1" s="1"/>
  <c r="C1906" i="1" s="1"/>
  <c r="B1901" i="1"/>
  <c r="AB1900" i="1"/>
  <c r="Z1900" i="1"/>
  <c r="AA1900" i="1" s="1"/>
  <c r="Y1895" i="1"/>
  <c r="X1895" i="1"/>
  <c r="X1896" i="1" s="1"/>
  <c r="W1895" i="1"/>
  <c r="V1895" i="1"/>
  <c r="V1896" i="1" s="1"/>
  <c r="U1895" i="1"/>
  <c r="T1895" i="1"/>
  <c r="T1896" i="1" s="1"/>
  <c r="S1895" i="1"/>
  <c r="R1895" i="1"/>
  <c r="R1896" i="1" s="1"/>
  <c r="Q1895" i="1"/>
  <c r="P1895" i="1"/>
  <c r="P1896" i="1" s="1"/>
  <c r="O1895" i="1"/>
  <c r="N1895" i="1"/>
  <c r="N1896" i="1" s="1"/>
  <c r="M1895" i="1"/>
  <c r="L1895" i="1"/>
  <c r="L1896" i="1" s="1"/>
  <c r="K1895" i="1"/>
  <c r="J1895" i="1"/>
  <c r="J1896" i="1" s="1"/>
  <c r="I1895" i="1"/>
  <c r="H1895" i="1"/>
  <c r="H1896" i="1" s="1"/>
  <c r="G1895" i="1"/>
  <c r="F1895" i="1"/>
  <c r="F1896" i="1" s="1"/>
  <c r="E1895" i="1"/>
  <c r="D1895" i="1"/>
  <c r="D1896" i="1" s="1"/>
  <c r="C1895" i="1"/>
  <c r="B1895" i="1"/>
  <c r="B1896" i="1" s="1"/>
  <c r="X1894" i="1"/>
  <c r="V1894" i="1"/>
  <c r="T1894" i="1"/>
  <c r="R1894" i="1"/>
  <c r="P1894" i="1"/>
  <c r="N1894" i="1"/>
  <c r="L1894" i="1"/>
  <c r="J1894" i="1"/>
  <c r="H1894" i="1"/>
  <c r="F1894" i="1"/>
  <c r="D1894" i="1"/>
  <c r="B1894" i="1"/>
  <c r="Z1893" i="1"/>
  <c r="AA1893" i="1" s="1"/>
  <c r="Z1892" i="1"/>
  <c r="AA1892" i="1" s="1"/>
  <c r="Y1891" i="1"/>
  <c r="Y1894" i="1" s="1"/>
  <c r="X1891" i="1"/>
  <c r="W1891" i="1"/>
  <c r="W1894" i="1" s="1"/>
  <c r="W1896" i="1" s="1"/>
  <c r="V1891" i="1"/>
  <c r="U1891" i="1"/>
  <c r="U1894" i="1" s="1"/>
  <c r="T1891" i="1"/>
  <c r="S1891" i="1"/>
  <c r="S1894" i="1" s="1"/>
  <c r="S1896" i="1" s="1"/>
  <c r="R1891" i="1"/>
  <c r="Q1891" i="1"/>
  <c r="Q1894" i="1" s="1"/>
  <c r="P1891" i="1"/>
  <c r="O1891" i="1"/>
  <c r="O1894" i="1" s="1"/>
  <c r="O1896" i="1" s="1"/>
  <c r="N1891" i="1"/>
  <c r="M1891" i="1"/>
  <c r="Z1891" i="1" s="1"/>
  <c r="L1891" i="1"/>
  <c r="K1891" i="1"/>
  <c r="K1894" i="1" s="1"/>
  <c r="K1896" i="1" s="1"/>
  <c r="J1891" i="1"/>
  <c r="I1891" i="1"/>
  <c r="I1894" i="1" s="1"/>
  <c r="H1891" i="1"/>
  <c r="G1891" i="1"/>
  <c r="G1894" i="1" s="1"/>
  <c r="G1896" i="1" s="1"/>
  <c r="F1891" i="1"/>
  <c r="E1891" i="1"/>
  <c r="E1894" i="1" s="1"/>
  <c r="D1891" i="1"/>
  <c r="C1891" i="1"/>
  <c r="C1894" i="1" s="1"/>
  <c r="C1896" i="1" s="1"/>
  <c r="B1891" i="1"/>
  <c r="AA1890" i="1"/>
  <c r="Z1890" i="1"/>
  <c r="Z1885" i="1"/>
  <c r="Y1884" i="1"/>
  <c r="Y1886" i="1" s="1"/>
  <c r="U1884" i="1"/>
  <c r="U1886" i="1" s="1"/>
  <c r="Q1884" i="1"/>
  <c r="Q1886" i="1" s="1"/>
  <c r="M1884" i="1"/>
  <c r="M1886" i="1" s="1"/>
  <c r="I1884" i="1"/>
  <c r="I1886" i="1" s="1"/>
  <c r="E1884" i="1"/>
  <c r="E1886" i="1" s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Z1881" i="1"/>
  <c r="AB1881" i="1" s="1"/>
  <c r="Y1881" i="1"/>
  <c r="X1881" i="1"/>
  <c r="X1884" i="1" s="1"/>
  <c r="X1886" i="1" s="1"/>
  <c r="W1881" i="1"/>
  <c r="W1884" i="1" s="1"/>
  <c r="W1886" i="1" s="1"/>
  <c r="V1881" i="1"/>
  <c r="V1884" i="1" s="1"/>
  <c r="V1886" i="1" s="1"/>
  <c r="U1881" i="1"/>
  <c r="T1881" i="1"/>
  <c r="T1884" i="1" s="1"/>
  <c r="T1886" i="1" s="1"/>
  <c r="S1881" i="1"/>
  <c r="S1884" i="1" s="1"/>
  <c r="S1886" i="1" s="1"/>
  <c r="R1881" i="1"/>
  <c r="R1884" i="1" s="1"/>
  <c r="R1886" i="1" s="1"/>
  <c r="Q1881" i="1"/>
  <c r="P1881" i="1"/>
  <c r="P1884" i="1" s="1"/>
  <c r="P1886" i="1" s="1"/>
  <c r="O1881" i="1"/>
  <c r="O1884" i="1" s="1"/>
  <c r="O1886" i="1" s="1"/>
  <c r="N1881" i="1"/>
  <c r="N1884" i="1" s="1"/>
  <c r="N1886" i="1" s="1"/>
  <c r="M1881" i="1"/>
  <c r="L1881" i="1"/>
  <c r="L1884" i="1" s="1"/>
  <c r="L1886" i="1" s="1"/>
  <c r="K1881" i="1"/>
  <c r="K1884" i="1" s="1"/>
  <c r="K1886" i="1" s="1"/>
  <c r="J1881" i="1"/>
  <c r="J1884" i="1" s="1"/>
  <c r="J1886" i="1" s="1"/>
  <c r="I1881" i="1"/>
  <c r="H1881" i="1"/>
  <c r="H1884" i="1" s="1"/>
  <c r="H1886" i="1" s="1"/>
  <c r="G1881" i="1"/>
  <c r="G1884" i="1" s="1"/>
  <c r="G1886" i="1" s="1"/>
  <c r="F1881" i="1"/>
  <c r="F1884" i="1" s="1"/>
  <c r="F1886" i="1" s="1"/>
  <c r="E1881" i="1"/>
  <c r="D1881" i="1"/>
  <c r="D1884" i="1" s="1"/>
  <c r="D1886" i="1" s="1"/>
  <c r="C1881" i="1"/>
  <c r="C1884" i="1" s="1"/>
  <c r="C1886" i="1" s="1"/>
  <c r="B1881" i="1"/>
  <c r="B1884" i="1" s="1"/>
  <c r="B1886" i="1" s="1"/>
  <c r="AA1880" i="1"/>
  <c r="AA1884" i="1" s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M1872" i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X1876" i="1" s="1"/>
  <c r="W1870" i="1"/>
  <c r="W1874" i="1" s="1"/>
  <c r="V1870" i="1"/>
  <c r="V1874" i="1" s="1"/>
  <c r="V1876" i="1" s="1"/>
  <c r="U1870" i="1"/>
  <c r="U1874" i="1" s="1"/>
  <c r="T1870" i="1"/>
  <c r="T1874" i="1" s="1"/>
  <c r="T1876" i="1" s="1"/>
  <c r="S1870" i="1"/>
  <c r="S1874" i="1" s="1"/>
  <c r="R1870" i="1"/>
  <c r="R1874" i="1" s="1"/>
  <c r="R1876" i="1" s="1"/>
  <c r="Q1870" i="1"/>
  <c r="Q1874" i="1" s="1"/>
  <c r="P1870" i="1"/>
  <c r="P1874" i="1" s="1"/>
  <c r="P1876" i="1" s="1"/>
  <c r="O1870" i="1"/>
  <c r="O1874" i="1" s="1"/>
  <c r="N1870" i="1"/>
  <c r="Z1870" i="1" s="1"/>
  <c r="M1870" i="1"/>
  <c r="M1874" i="1" s="1"/>
  <c r="L1870" i="1"/>
  <c r="L1874" i="1" s="1"/>
  <c r="L1876" i="1" s="1"/>
  <c r="K1870" i="1"/>
  <c r="K1874" i="1" s="1"/>
  <c r="J1870" i="1"/>
  <c r="J1874" i="1" s="1"/>
  <c r="J1876" i="1" s="1"/>
  <c r="I1870" i="1"/>
  <c r="I1874" i="1" s="1"/>
  <c r="H1870" i="1"/>
  <c r="H1874" i="1" s="1"/>
  <c r="H1876" i="1" s="1"/>
  <c r="G1870" i="1"/>
  <c r="G1874" i="1" s="1"/>
  <c r="F1870" i="1"/>
  <c r="F1874" i="1" s="1"/>
  <c r="F1876" i="1" s="1"/>
  <c r="E1870" i="1"/>
  <c r="E1874" i="1" s="1"/>
  <c r="D1870" i="1"/>
  <c r="AA1870" i="1" s="1"/>
  <c r="C1870" i="1"/>
  <c r="C1874" i="1" s="1"/>
  <c r="B1870" i="1"/>
  <c r="B1874" i="1" s="1"/>
  <c r="B1876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Y1864" i="1" s="1"/>
  <c r="Y1866" i="1" s="1"/>
  <c r="X1862" i="1"/>
  <c r="W1862" i="1"/>
  <c r="V1862" i="1"/>
  <c r="U1862" i="1"/>
  <c r="U1864" i="1" s="1"/>
  <c r="U1866" i="1" s="1"/>
  <c r="T1862" i="1"/>
  <c r="S1862" i="1"/>
  <c r="R1862" i="1"/>
  <c r="Q1862" i="1"/>
  <c r="Q1864" i="1" s="1"/>
  <c r="Q1866" i="1" s="1"/>
  <c r="P1862" i="1"/>
  <c r="O1862" i="1"/>
  <c r="N1862" i="1"/>
  <c r="M1862" i="1"/>
  <c r="Z1862" i="1" s="1"/>
  <c r="AA1862" i="1" s="1"/>
  <c r="L1862" i="1"/>
  <c r="K1862" i="1"/>
  <c r="J1862" i="1"/>
  <c r="I1862" i="1"/>
  <c r="I1864" i="1" s="1"/>
  <c r="I1866" i="1" s="1"/>
  <c r="H1862" i="1"/>
  <c r="G1862" i="1"/>
  <c r="F1862" i="1"/>
  <c r="E1862" i="1"/>
  <c r="E1864" i="1" s="1"/>
  <c r="E1866" i="1" s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X1860" i="1"/>
  <c r="X1864" i="1" s="1"/>
  <c r="W1860" i="1"/>
  <c r="W1864" i="1" s="1"/>
  <c r="W1866" i="1" s="1"/>
  <c r="V1860" i="1"/>
  <c r="V1864" i="1" s="1"/>
  <c r="U1860" i="1"/>
  <c r="T1860" i="1"/>
  <c r="T1864" i="1" s="1"/>
  <c r="S1860" i="1"/>
  <c r="S1864" i="1" s="1"/>
  <c r="S1866" i="1" s="1"/>
  <c r="R1860" i="1"/>
  <c r="R1864" i="1" s="1"/>
  <c r="Q1860" i="1"/>
  <c r="P1860" i="1"/>
  <c r="P1864" i="1" s="1"/>
  <c r="O1860" i="1"/>
  <c r="O1864" i="1" s="1"/>
  <c r="O1866" i="1" s="1"/>
  <c r="N1860" i="1"/>
  <c r="N1864" i="1" s="1"/>
  <c r="M1860" i="1"/>
  <c r="Z1860" i="1" s="1"/>
  <c r="L1860" i="1"/>
  <c r="L1864" i="1" s="1"/>
  <c r="K1860" i="1"/>
  <c r="K1864" i="1" s="1"/>
  <c r="K1866" i="1" s="1"/>
  <c r="J1860" i="1"/>
  <c r="J1864" i="1" s="1"/>
  <c r="I1860" i="1"/>
  <c r="H1860" i="1"/>
  <c r="H1864" i="1" s="1"/>
  <c r="G1860" i="1"/>
  <c r="G1864" i="1" s="1"/>
  <c r="G1866" i="1" s="1"/>
  <c r="F1860" i="1"/>
  <c r="F1864" i="1" s="1"/>
  <c r="E1860" i="1"/>
  <c r="D1860" i="1"/>
  <c r="D1864" i="1" s="1"/>
  <c r="C1860" i="1"/>
  <c r="C1864" i="1" s="1"/>
  <c r="C1866" i="1" s="1"/>
  <c r="B1860" i="1"/>
  <c r="B1864" i="1" s="1"/>
  <c r="Y1855" i="1"/>
  <c r="Y1856" i="1" s="1"/>
  <c r="X1855" i="1"/>
  <c r="W1855" i="1"/>
  <c r="V1855" i="1"/>
  <c r="U1855" i="1"/>
  <c r="U1856" i="1" s="1"/>
  <c r="T1855" i="1"/>
  <c r="S1855" i="1"/>
  <c r="R1855" i="1"/>
  <c r="Q1855" i="1"/>
  <c r="Q1856" i="1" s="1"/>
  <c r="P1855" i="1"/>
  <c r="O1855" i="1"/>
  <c r="N1855" i="1"/>
  <c r="M1855" i="1"/>
  <c r="M1856" i="1" s="1"/>
  <c r="L1855" i="1"/>
  <c r="K1855" i="1"/>
  <c r="J1855" i="1"/>
  <c r="I1855" i="1"/>
  <c r="I1856" i="1" s="1"/>
  <c r="H1855" i="1"/>
  <c r="G1855" i="1"/>
  <c r="F1855" i="1"/>
  <c r="E1855" i="1"/>
  <c r="E1856" i="1" s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X1854" i="1" s="1"/>
  <c r="X1856" i="1" s="1"/>
  <c r="W1852" i="1"/>
  <c r="V1852" i="1"/>
  <c r="U1852" i="1"/>
  <c r="T1852" i="1"/>
  <c r="T1854" i="1" s="1"/>
  <c r="T1856" i="1" s="1"/>
  <c r="S1852" i="1"/>
  <c r="R1852" i="1"/>
  <c r="Q1852" i="1"/>
  <c r="P1852" i="1"/>
  <c r="P1854" i="1" s="1"/>
  <c r="P1856" i="1" s="1"/>
  <c r="O1852" i="1"/>
  <c r="N1852" i="1"/>
  <c r="Z1852" i="1" s="1"/>
  <c r="M1852" i="1"/>
  <c r="L1852" i="1"/>
  <c r="L1854" i="1" s="1"/>
  <c r="L1856" i="1" s="1"/>
  <c r="K1852" i="1"/>
  <c r="J1852" i="1"/>
  <c r="I1852" i="1"/>
  <c r="H1852" i="1"/>
  <c r="H1854" i="1" s="1"/>
  <c r="H1856" i="1" s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W1850" i="1"/>
  <c r="V1850" i="1"/>
  <c r="V1854" i="1" s="1"/>
  <c r="V1856" i="1" s="1"/>
  <c r="U1850" i="1"/>
  <c r="U1854" i="1" s="1"/>
  <c r="T1850" i="1"/>
  <c r="S1850" i="1"/>
  <c r="R1850" i="1"/>
  <c r="R1854" i="1" s="1"/>
  <c r="R1856" i="1" s="1"/>
  <c r="Q1850" i="1"/>
  <c r="Q1854" i="1" s="1"/>
  <c r="P1850" i="1"/>
  <c r="O1850" i="1"/>
  <c r="N1850" i="1"/>
  <c r="N1854" i="1" s="1"/>
  <c r="N1856" i="1" s="1"/>
  <c r="M1850" i="1"/>
  <c r="M1854" i="1" s="1"/>
  <c r="L1850" i="1"/>
  <c r="K1850" i="1"/>
  <c r="J1850" i="1"/>
  <c r="J1854" i="1" s="1"/>
  <c r="J1856" i="1" s="1"/>
  <c r="I1850" i="1"/>
  <c r="I1854" i="1" s="1"/>
  <c r="H1850" i="1"/>
  <c r="G1850" i="1"/>
  <c r="F1850" i="1"/>
  <c r="F1854" i="1" s="1"/>
  <c r="F1856" i="1" s="1"/>
  <c r="E1850" i="1"/>
  <c r="E1854" i="1" s="1"/>
  <c r="D1850" i="1"/>
  <c r="C1850" i="1"/>
  <c r="B1850" i="1"/>
  <c r="B1854" i="1" s="1"/>
  <c r="B1856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Q1844" i="1"/>
  <c r="Q1846" i="1" s="1"/>
  <c r="I1844" i="1"/>
  <c r="I1846" i="1" s="1"/>
  <c r="AA1843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U1844" i="1" s="1"/>
  <c r="U1846" i="1" s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E1844" i="1" s="1"/>
  <c r="E1846" i="1" s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AA1840" i="1"/>
  <c r="Y1840" i="1"/>
  <c r="X1840" i="1"/>
  <c r="X1844" i="1" s="1"/>
  <c r="W1840" i="1"/>
  <c r="W1844" i="1" s="1"/>
  <c r="W1846" i="1" s="1"/>
  <c r="V1840" i="1"/>
  <c r="V1844" i="1" s="1"/>
  <c r="U1840" i="1"/>
  <c r="T1840" i="1"/>
  <c r="T1844" i="1" s="1"/>
  <c r="S1840" i="1"/>
  <c r="S1844" i="1" s="1"/>
  <c r="S1846" i="1" s="1"/>
  <c r="R1840" i="1"/>
  <c r="R1844" i="1" s="1"/>
  <c r="Q1840" i="1"/>
  <c r="P1840" i="1"/>
  <c r="P1844" i="1" s="1"/>
  <c r="O1840" i="1"/>
  <c r="O1844" i="1" s="1"/>
  <c r="O1846" i="1" s="1"/>
  <c r="N1840" i="1"/>
  <c r="N1844" i="1" s="1"/>
  <c r="M1840" i="1"/>
  <c r="Z1840" i="1" s="1"/>
  <c r="L1840" i="1"/>
  <c r="L1844" i="1" s="1"/>
  <c r="K1840" i="1"/>
  <c r="K1844" i="1" s="1"/>
  <c r="K1846" i="1" s="1"/>
  <c r="J1840" i="1"/>
  <c r="J1844" i="1" s="1"/>
  <c r="I1840" i="1"/>
  <c r="H1840" i="1"/>
  <c r="H1844" i="1" s="1"/>
  <c r="G1840" i="1"/>
  <c r="G1844" i="1" s="1"/>
  <c r="G1846" i="1" s="1"/>
  <c r="F1840" i="1"/>
  <c r="F1844" i="1" s="1"/>
  <c r="E1840" i="1"/>
  <c r="D1840" i="1"/>
  <c r="D1844" i="1" s="1"/>
  <c r="C1840" i="1"/>
  <c r="C1844" i="1" s="1"/>
  <c r="C1846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L1831" i="1"/>
  <c r="K1831" i="1"/>
  <c r="J1831" i="1"/>
  <c r="I1831" i="1"/>
  <c r="H1831" i="1"/>
  <c r="G1831" i="1"/>
  <c r="F1831" i="1"/>
  <c r="E1831" i="1"/>
  <c r="E1834" i="1" s="1"/>
  <c r="D1831" i="1"/>
  <c r="C1831" i="1"/>
  <c r="B1831" i="1"/>
  <c r="Y1830" i="1"/>
  <c r="X1830" i="1"/>
  <c r="X1834" i="1" s="1"/>
  <c r="X1836" i="1" s="1"/>
  <c r="W1830" i="1"/>
  <c r="V1830" i="1"/>
  <c r="V1834" i="1" s="1"/>
  <c r="V1836" i="1" s="1"/>
  <c r="U1830" i="1"/>
  <c r="T1830" i="1"/>
  <c r="T1834" i="1" s="1"/>
  <c r="T1836" i="1" s="1"/>
  <c r="S1830" i="1"/>
  <c r="R1830" i="1"/>
  <c r="R1834" i="1" s="1"/>
  <c r="R1836" i="1" s="1"/>
  <c r="Q1830" i="1"/>
  <c r="P1830" i="1"/>
  <c r="P1834" i="1" s="1"/>
  <c r="P1836" i="1" s="1"/>
  <c r="O1830" i="1"/>
  <c r="N1830" i="1"/>
  <c r="Z1830" i="1" s="1"/>
  <c r="M1830" i="1"/>
  <c r="L1830" i="1"/>
  <c r="L1834" i="1" s="1"/>
  <c r="L1836" i="1" s="1"/>
  <c r="K1830" i="1"/>
  <c r="J1830" i="1"/>
  <c r="J1834" i="1" s="1"/>
  <c r="J1836" i="1" s="1"/>
  <c r="I1830" i="1"/>
  <c r="H1830" i="1"/>
  <c r="H1834" i="1" s="1"/>
  <c r="H1836" i="1" s="1"/>
  <c r="G1830" i="1"/>
  <c r="F1830" i="1"/>
  <c r="F1834" i="1" s="1"/>
  <c r="F1836" i="1" s="1"/>
  <c r="E1830" i="1"/>
  <c r="D1830" i="1"/>
  <c r="D1834" i="1" s="1"/>
  <c r="D1836" i="1" s="1"/>
  <c r="C1830" i="1"/>
  <c r="B1830" i="1"/>
  <c r="B1834" i="1" s="1"/>
  <c r="B1836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Z1825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Y1826" i="1" s="1"/>
  <c r="X1820" i="1"/>
  <c r="X1824" i="1" s="1"/>
  <c r="W1820" i="1"/>
  <c r="W1824" i="1" s="1"/>
  <c r="W1826" i="1" s="1"/>
  <c r="V1820" i="1"/>
  <c r="V1824" i="1" s="1"/>
  <c r="U1820" i="1"/>
  <c r="U1824" i="1" s="1"/>
  <c r="U1826" i="1" s="1"/>
  <c r="T1820" i="1"/>
  <c r="T1824" i="1" s="1"/>
  <c r="S1820" i="1"/>
  <c r="S1824" i="1" s="1"/>
  <c r="S1826" i="1" s="1"/>
  <c r="R1820" i="1"/>
  <c r="R1824" i="1" s="1"/>
  <c r="Q1820" i="1"/>
  <c r="Q1824" i="1" s="1"/>
  <c r="Q1826" i="1" s="1"/>
  <c r="P1820" i="1"/>
  <c r="P1824" i="1" s="1"/>
  <c r="O1820" i="1"/>
  <c r="O1824" i="1" s="1"/>
  <c r="O1826" i="1" s="1"/>
  <c r="N1820" i="1"/>
  <c r="N1824" i="1" s="1"/>
  <c r="M1820" i="1"/>
  <c r="M1824" i="1" s="1"/>
  <c r="M1826" i="1" s="1"/>
  <c r="L1820" i="1"/>
  <c r="L1824" i="1" s="1"/>
  <c r="K1820" i="1"/>
  <c r="K1824" i="1" s="1"/>
  <c r="K1826" i="1" s="1"/>
  <c r="J1820" i="1"/>
  <c r="J1824" i="1" s="1"/>
  <c r="I1820" i="1"/>
  <c r="I1824" i="1" s="1"/>
  <c r="I1826" i="1" s="1"/>
  <c r="H1820" i="1"/>
  <c r="H1824" i="1" s="1"/>
  <c r="G1820" i="1"/>
  <c r="G1824" i="1" s="1"/>
  <c r="G1826" i="1" s="1"/>
  <c r="F1820" i="1"/>
  <c r="F1824" i="1" s="1"/>
  <c r="E1820" i="1"/>
  <c r="E1824" i="1" s="1"/>
  <c r="E1826" i="1" s="1"/>
  <c r="D1820" i="1"/>
  <c r="D1824" i="1" s="1"/>
  <c r="C1820" i="1"/>
  <c r="C1824" i="1" s="1"/>
  <c r="C1826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Z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Z1812" i="1" s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X1810" i="1"/>
  <c r="X1814" i="1" s="1"/>
  <c r="X1816" i="1" s="1"/>
  <c r="W1810" i="1"/>
  <c r="W1814" i="1" s="1"/>
  <c r="V1810" i="1"/>
  <c r="V1814" i="1" s="1"/>
  <c r="V1816" i="1" s="1"/>
  <c r="U1810" i="1"/>
  <c r="U1814" i="1" s="1"/>
  <c r="T1810" i="1"/>
  <c r="T1814" i="1" s="1"/>
  <c r="T1816" i="1" s="1"/>
  <c r="S1810" i="1"/>
  <c r="S1814" i="1" s="1"/>
  <c r="R1810" i="1"/>
  <c r="R1814" i="1" s="1"/>
  <c r="R1816" i="1" s="1"/>
  <c r="Q1810" i="1"/>
  <c r="Q1814" i="1" s="1"/>
  <c r="P1810" i="1"/>
  <c r="P1814" i="1" s="1"/>
  <c r="P1816" i="1" s="1"/>
  <c r="O1810" i="1"/>
  <c r="O1814" i="1" s="1"/>
  <c r="N1810" i="1"/>
  <c r="N1814" i="1" s="1"/>
  <c r="N1816" i="1" s="1"/>
  <c r="M1810" i="1"/>
  <c r="M1814" i="1" s="1"/>
  <c r="L1810" i="1"/>
  <c r="L1814" i="1" s="1"/>
  <c r="L1816" i="1" s="1"/>
  <c r="K1810" i="1"/>
  <c r="K1814" i="1" s="1"/>
  <c r="J1810" i="1"/>
  <c r="J1814" i="1" s="1"/>
  <c r="J1816" i="1" s="1"/>
  <c r="I1810" i="1"/>
  <c r="I1814" i="1" s="1"/>
  <c r="H1810" i="1"/>
  <c r="H1814" i="1" s="1"/>
  <c r="H1816" i="1" s="1"/>
  <c r="G1810" i="1"/>
  <c r="G1814" i="1" s="1"/>
  <c r="F1810" i="1"/>
  <c r="F1814" i="1" s="1"/>
  <c r="F1816" i="1" s="1"/>
  <c r="E1810" i="1"/>
  <c r="E1814" i="1" s="1"/>
  <c r="D1810" i="1"/>
  <c r="C1810" i="1"/>
  <c r="C1814" i="1" s="1"/>
  <c r="B1810" i="1"/>
  <c r="B1814" i="1" s="1"/>
  <c r="B1816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Z1805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AA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AA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Y1806" i="1" s="1"/>
  <c r="X1800" i="1"/>
  <c r="X1804" i="1" s="1"/>
  <c r="W1800" i="1"/>
  <c r="W1804" i="1" s="1"/>
  <c r="W1806" i="1" s="1"/>
  <c r="V1800" i="1"/>
  <c r="V1804" i="1" s="1"/>
  <c r="U1800" i="1"/>
  <c r="U1804" i="1" s="1"/>
  <c r="U1806" i="1" s="1"/>
  <c r="T1800" i="1"/>
  <c r="T1804" i="1" s="1"/>
  <c r="S1800" i="1"/>
  <c r="S1804" i="1" s="1"/>
  <c r="S1806" i="1" s="1"/>
  <c r="R1800" i="1"/>
  <c r="R1804" i="1" s="1"/>
  <c r="Q1800" i="1"/>
  <c r="Q1804" i="1" s="1"/>
  <c r="Q1806" i="1" s="1"/>
  <c r="P1800" i="1"/>
  <c r="P1804" i="1" s="1"/>
  <c r="O1800" i="1"/>
  <c r="O1804" i="1" s="1"/>
  <c r="O1806" i="1" s="1"/>
  <c r="N1800" i="1"/>
  <c r="N1804" i="1" s="1"/>
  <c r="M1800" i="1"/>
  <c r="M1804" i="1" s="1"/>
  <c r="M1806" i="1" s="1"/>
  <c r="L1800" i="1"/>
  <c r="L1804" i="1" s="1"/>
  <c r="K1800" i="1"/>
  <c r="K1804" i="1" s="1"/>
  <c r="K1806" i="1" s="1"/>
  <c r="J1800" i="1"/>
  <c r="J1804" i="1" s="1"/>
  <c r="I1800" i="1"/>
  <c r="I1804" i="1" s="1"/>
  <c r="I1806" i="1" s="1"/>
  <c r="H1800" i="1"/>
  <c r="H1804" i="1" s="1"/>
  <c r="G1800" i="1"/>
  <c r="G1804" i="1" s="1"/>
  <c r="G1806" i="1" s="1"/>
  <c r="F1800" i="1"/>
  <c r="F1804" i="1" s="1"/>
  <c r="E1800" i="1"/>
  <c r="E1804" i="1" s="1"/>
  <c r="E1806" i="1" s="1"/>
  <c r="D1800" i="1"/>
  <c r="D1804" i="1" s="1"/>
  <c r="C1800" i="1"/>
  <c r="C1804" i="1" s="1"/>
  <c r="C1806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X1796" i="1" s="1"/>
  <c r="W1790" i="1"/>
  <c r="W1794" i="1" s="1"/>
  <c r="V1790" i="1"/>
  <c r="V1794" i="1" s="1"/>
  <c r="V1796" i="1" s="1"/>
  <c r="U1790" i="1"/>
  <c r="U1794" i="1" s="1"/>
  <c r="T1790" i="1"/>
  <c r="T1794" i="1" s="1"/>
  <c r="T1796" i="1" s="1"/>
  <c r="S1790" i="1"/>
  <c r="S1794" i="1" s="1"/>
  <c r="R1790" i="1"/>
  <c r="R1794" i="1" s="1"/>
  <c r="R1796" i="1" s="1"/>
  <c r="Q1790" i="1"/>
  <c r="Q1794" i="1" s="1"/>
  <c r="P1790" i="1"/>
  <c r="P1794" i="1" s="1"/>
  <c r="P1796" i="1" s="1"/>
  <c r="O1790" i="1"/>
  <c r="O1794" i="1" s="1"/>
  <c r="N1790" i="1"/>
  <c r="Z1790" i="1" s="1"/>
  <c r="M1790" i="1"/>
  <c r="M1794" i="1" s="1"/>
  <c r="L1790" i="1"/>
  <c r="L1794" i="1" s="1"/>
  <c r="L1796" i="1" s="1"/>
  <c r="K1790" i="1"/>
  <c r="K1794" i="1" s="1"/>
  <c r="J1790" i="1"/>
  <c r="J1794" i="1" s="1"/>
  <c r="J1796" i="1" s="1"/>
  <c r="I1790" i="1"/>
  <c r="I1794" i="1" s="1"/>
  <c r="H1790" i="1"/>
  <c r="H1794" i="1" s="1"/>
  <c r="H1796" i="1" s="1"/>
  <c r="G1790" i="1"/>
  <c r="G1794" i="1" s="1"/>
  <c r="F1790" i="1"/>
  <c r="F1794" i="1" s="1"/>
  <c r="F1796" i="1" s="1"/>
  <c r="E1790" i="1"/>
  <c r="E1794" i="1" s="1"/>
  <c r="D1790" i="1"/>
  <c r="D1794" i="1" s="1"/>
  <c r="D1796" i="1" s="1"/>
  <c r="C1790" i="1"/>
  <c r="C1794" i="1" s="1"/>
  <c r="B1790" i="1"/>
  <c r="B1794" i="1" s="1"/>
  <c r="B1796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Z1785" i="1" s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W1780" i="1"/>
  <c r="W1784" i="1" s="1"/>
  <c r="W1786" i="1" s="1"/>
  <c r="V1780" i="1"/>
  <c r="V1784" i="1" s="1"/>
  <c r="U1780" i="1"/>
  <c r="U1784" i="1" s="1"/>
  <c r="U1786" i="1" s="1"/>
  <c r="T1780" i="1"/>
  <c r="T1784" i="1" s="1"/>
  <c r="S1780" i="1"/>
  <c r="S1784" i="1" s="1"/>
  <c r="S1786" i="1" s="1"/>
  <c r="R1780" i="1"/>
  <c r="R1784" i="1" s="1"/>
  <c r="Q1780" i="1"/>
  <c r="Q1784" i="1" s="1"/>
  <c r="Q1786" i="1" s="1"/>
  <c r="P1780" i="1"/>
  <c r="P1784" i="1" s="1"/>
  <c r="O1780" i="1"/>
  <c r="O1784" i="1" s="1"/>
  <c r="O1786" i="1" s="1"/>
  <c r="N1780" i="1"/>
  <c r="N1784" i="1" s="1"/>
  <c r="M1780" i="1"/>
  <c r="M1784" i="1" s="1"/>
  <c r="M1786" i="1" s="1"/>
  <c r="L1780" i="1"/>
  <c r="L1784" i="1" s="1"/>
  <c r="K1780" i="1"/>
  <c r="K1784" i="1" s="1"/>
  <c r="K1786" i="1" s="1"/>
  <c r="J1780" i="1"/>
  <c r="J1784" i="1" s="1"/>
  <c r="I1780" i="1"/>
  <c r="I1784" i="1" s="1"/>
  <c r="I1786" i="1" s="1"/>
  <c r="H1780" i="1"/>
  <c r="H1784" i="1" s="1"/>
  <c r="G1780" i="1"/>
  <c r="G1784" i="1" s="1"/>
  <c r="G1786" i="1" s="1"/>
  <c r="F1780" i="1"/>
  <c r="F1784" i="1" s="1"/>
  <c r="E1780" i="1"/>
  <c r="E1784" i="1" s="1"/>
  <c r="E1786" i="1" s="1"/>
  <c r="D1780" i="1"/>
  <c r="D1784" i="1" s="1"/>
  <c r="C1780" i="1"/>
  <c r="C1784" i="1" s="1"/>
  <c r="C1786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X1776" i="1" s="1"/>
  <c r="W1770" i="1"/>
  <c r="W1774" i="1" s="1"/>
  <c r="V1770" i="1"/>
  <c r="V1774" i="1" s="1"/>
  <c r="V1776" i="1" s="1"/>
  <c r="U1770" i="1"/>
  <c r="U1774" i="1" s="1"/>
  <c r="T1770" i="1"/>
  <c r="T1774" i="1" s="1"/>
  <c r="T1776" i="1" s="1"/>
  <c r="S1770" i="1"/>
  <c r="S1774" i="1" s="1"/>
  <c r="R1770" i="1"/>
  <c r="R1774" i="1" s="1"/>
  <c r="R1776" i="1" s="1"/>
  <c r="Q1770" i="1"/>
  <c r="Q1774" i="1" s="1"/>
  <c r="P1770" i="1"/>
  <c r="P1774" i="1" s="1"/>
  <c r="P1776" i="1" s="1"/>
  <c r="O1770" i="1"/>
  <c r="O1774" i="1" s="1"/>
  <c r="N1770" i="1"/>
  <c r="N1774" i="1" s="1"/>
  <c r="N1776" i="1" s="1"/>
  <c r="M1770" i="1"/>
  <c r="M1774" i="1" s="1"/>
  <c r="L1770" i="1"/>
  <c r="L1774" i="1" s="1"/>
  <c r="L1776" i="1" s="1"/>
  <c r="K1770" i="1"/>
  <c r="K1774" i="1" s="1"/>
  <c r="J1770" i="1"/>
  <c r="J1774" i="1" s="1"/>
  <c r="J1776" i="1" s="1"/>
  <c r="I1770" i="1"/>
  <c r="I1774" i="1" s="1"/>
  <c r="H1770" i="1"/>
  <c r="H1774" i="1" s="1"/>
  <c r="H1776" i="1" s="1"/>
  <c r="G1770" i="1"/>
  <c r="G1774" i="1" s="1"/>
  <c r="F1770" i="1"/>
  <c r="F1774" i="1" s="1"/>
  <c r="F1776" i="1" s="1"/>
  <c r="E1770" i="1"/>
  <c r="E1774" i="1" s="1"/>
  <c r="D1770" i="1"/>
  <c r="C1770" i="1"/>
  <c r="C1774" i="1" s="1"/>
  <c r="B1770" i="1"/>
  <c r="B1774" i="1" s="1"/>
  <c r="B1776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Y1766" i="1" s="1"/>
  <c r="X1760" i="1"/>
  <c r="X1764" i="1" s="1"/>
  <c r="W1760" i="1"/>
  <c r="W1764" i="1" s="1"/>
  <c r="W1766" i="1" s="1"/>
  <c r="V1760" i="1"/>
  <c r="V1764" i="1" s="1"/>
  <c r="U1760" i="1"/>
  <c r="U1764" i="1" s="1"/>
  <c r="U1766" i="1" s="1"/>
  <c r="T1760" i="1"/>
  <c r="T1764" i="1" s="1"/>
  <c r="S1760" i="1"/>
  <c r="S1764" i="1" s="1"/>
  <c r="S1766" i="1" s="1"/>
  <c r="R1760" i="1"/>
  <c r="R1764" i="1" s="1"/>
  <c r="Q1760" i="1"/>
  <c r="Q1764" i="1" s="1"/>
  <c r="Q1766" i="1" s="1"/>
  <c r="P1760" i="1"/>
  <c r="P1764" i="1" s="1"/>
  <c r="O1760" i="1"/>
  <c r="O1764" i="1" s="1"/>
  <c r="O1766" i="1" s="1"/>
  <c r="N1760" i="1"/>
  <c r="N1764" i="1" s="1"/>
  <c r="M1760" i="1"/>
  <c r="M1764" i="1" s="1"/>
  <c r="M1766" i="1" s="1"/>
  <c r="L1760" i="1"/>
  <c r="L1764" i="1" s="1"/>
  <c r="K1760" i="1"/>
  <c r="K1764" i="1" s="1"/>
  <c r="K1766" i="1" s="1"/>
  <c r="J1760" i="1"/>
  <c r="J1764" i="1" s="1"/>
  <c r="I1760" i="1"/>
  <c r="I1764" i="1" s="1"/>
  <c r="I1766" i="1" s="1"/>
  <c r="H1760" i="1"/>
  <c r="H1764" i="1" s="1"/>
  <c r="G1760" i="1"/>
  <c r="G1764" i="1" s="1"/>
  <c r="G1766" i="1" s="1"/>
  <c r="F1760" i="1"/>
  <c r="F1764" i="1" s="1"/>
  <c r="E1760" i="1"/>
  <c r="E1764" i="1" s="1"/>
  <c r="E1766" i="1" s="1"/>
  <c r="D1760" i="1"/>
  <c r="D1764" i="1" s="1"/>
  <c r="C1760" i="1"/>
  <c r="C1764" i="1" s="1"/>
  <c r="C1766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Z1752" i="1" s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X1756" i="1" s="1"/>
  <c r="W1750" i="1"/>
  <c r="W1754" i="1" s="1"/>
  <c r="V1750" i="1"/>
  <c r="V1754" i="1" s="1"/>
  <c r="V1756" i="1" s="1"/>
  <c r="U1750" i="1"/>
  <c r="U1754" i="1" s="1"/>
  <c r="T1750" i="1"/>
  <c r="T1754" i="1" s="1"/>
  <c r="T1756" i="1" s="1"/>
  <c r="S1750" i="1"/>
  <c r="S1754" i="1" s="1"/>
  <c r="R1750" i="1"/>
  <c r="R1754" i="1" s="1"/>
  <c r="R1756" i="1" s="1"/>
  <c r="Q1750" i="1"/>
  <c r="Q1754" i="1" s="1"/>
  <c r="P1750" i="1"/>
  <c r="P1754" i="1" s="1"/>
  <c r="P1756" i="1" s="1"/>
  <c r="O1750" i="1"/>
  <c r="O1754" i="1" s="1"/>
  <c r="N1750" i="1"/>
  <c r="Z1750" i="1" s="1"/>
  <c r="M1750" i="1"/>
  <c r="M1754" i="1" s="1"/>
  <c r="L1750" i="1"/>
  <c r="L1754" i="1" s="1"/>
  <c r="L1756" i="1" s="1"/>
  <c r="K1750" i="1"/>
  <c r="K1754" i="1" s="1"/>
  <c r="J1750" i="1"/>
  <c r="J1754" i="1" s="1"/>
  <c r="J1756" i="1" s="1"/>
  <c r="I1750" i="1"/>
  <c r="I1754" i="1" s="1"/>
  <c r="H1750" i="1"/>
  <c r="H1754" i="1" s="1"/>
  <c r="H1756" i="1" s="1"/>
  <c r="G1750" i="1"/>
  <c r="G1754" i="1" s="1"/>
  <c r="F1750" i="1"/>
  <c r="F1754" i="1" s="1"/>
  <c r="F1756" i="1" s="1"/>
  <c r="E1750" i="1"/>
  <c r="E1754" i="1" s="1"/>
  <c r="D1750" i="1"/>
  <c r="D1754" i="1" s="1"/>
  <c r="D1756" i="1" s="1"/>
  <c r="C1750" i="1"/>
  <c r="C1754" i="1" s="1"/>
  <c r="B1750" i="1"/>
  <c r="B1754" i="1" s="1"/>
  <c r="B1756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Z1745" i="1" s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AA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Y1746" i="1" s="1"/>
  <c r="X1740" i="1"/>
  <c r="X1744" i="1" s="1"/>
  <c r="W1740" i="1"/>
  <c r="W1744" i="1" s="1"/>
  <c r="W1746" i="1" s="1"/>
  <c r="V1740" i="1"/>
  <c r="V1744" i="1" s="1"/>
  <c r="U1740" i="1"/>
  <c r="U1744" i="1" s="1"/>
  <c r="U1746" i="1" s="1"/>
  <c r="T1740" i="1"/>
  <c r="T1744" i="1" s="1"/>
  <c r="S1740" i="1"/>
  <c r="S1744" i="1" s="1"/>
  <c r="S1746" i="1" s="1"/>
  <c r="R1740" i="1"/>
  <c r="R1744" i="1" s="1"/>
  <c r="Q1740" i="1"/>
  <c r="Q1744" i="1" s="1"/>
  <c r="Q1746" i="1" s="1"/>
  <c r="P1740" i="1"/>
  <c r="P1744" i="1" s="1"/>
  <c r="O1740" i="1"/>
  <c r="O1744" i="1" s="1"/>
  <c r="O1746" i="1" s="1"/>
  <c r="N1740" i="1"/>
  <c r="N1744" i="1" s="1"/>
  <c r="M1740" i="1"/>
  <c r="M1744" i="1" s="1"/>
  <c r="M1746" i="1" s="1"/>
  <c r="L1740" i="1"/>
  <c r="L1744" i="1" s="1"/>
  <c r="K1740" i="1"/>
  <c r="K1744" i="1" s="1"/>
  <c r="K1746" i="1" s="1"/>
  <c r="J1740" i="1"/>
  <c r="J1744" i="1" s="1"/>
  <c r="I1740" i="1"/>
  <c r="I1744" i="1" s="1"/>
  <c r="I1746" i="1" s="1"/>
  <c r="H1740" i="1"/>
  <c r="H1744" i="1" s="1"/>
  <c r="G1740" i="1"/>
  <c r="G1744" i="1" s="1"/>
  <c r="G1746" i="1" s="1"/>
  <c r="F1740" i="1"/>
  <c r="F1744" i="1" s="1"/>
  <c r="E1740" i="1"/>
  <c r="E1744" i="1" s="1"/>
  <c r="E1746" i="1" s="1"/>
  <c r="D1740" i="1"/>
  <c r="D1744" i="1" s="1"/>
  <c r="C1740" i="1"/>
  <c r="C1744" i="1" s="1"/>
  <c r="C1746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Z1735" i="1" s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Z1732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X1736" i="1" s="1"/>
  <c r="W1730" i="1"/>
  <c r="W1734" i="1" s="1"/>
  <c r="V1730" i="1"/>
  <c r="V1734" i="1" s="1"/>
  <c r="V1736" i="1" s="1"/>
  <c r="U1730" i="1"/>
  <c r="U1734" i="1" s="1"/>
  <c r="T1730" i="1"/>
  <c r="T1734" i="1" s="1"/>
  <c r="T1736" i="1" s="1"/>
  <c r="S1730" i="1"/>
  <c r="S1734" i="1" s="1"/>
  <c r="R1730" i="1"/>
  <c r="R1734" i="1" s="1"/>
  <c r="R1736" i="1" s="1"/>
  <c r="Q1730" i="1"/>
  <c r="Q1734" i="1" s="1"/>
  <c r="P1730" i="1"/>
  <c r="P1734" i="1" s="1"/>
  <c r="P1736" i="1" s="1"/>
  <c r="O1730" i="1"/>
  <c r="O1734" i="1" s="1"/>
  <c r="N1730" i="1"/>
  <c r="N1734" i="1" s="1"/>
  <c r="N1736" i="1" s="1"/>
  <c r="M1730" i="1"/>
  <c r="M1734" i="1" s="1"/>
  <c r="L1730" i="1"/>
  <c r="L1734" i="1" s="1"/>
  <c r="L1736" i="1" s="1"/>
  <c r="K1730" i="1"/>
  <c r="K1734" i="1" s="1"/>
  <c r="J1730" i="1"/>
  <c r="J1734" i="1" s="1"/>
  <c r="J1736" i="1" s="1"/>
  <c r="I1730" i="1"/>
  <c r="I1734" i="1" s="1"/>
  <c r="H1730" i="1"/>
  <c r="H1734" i="1" s="1"/>
  <c r="H1736" i="1" s="1"/>
  <c r="G1730" i="1"/>
  <c r="G1734" i="1" s="1"/>
  <c r="F1730" i="1"/>
  <c r="F1734" i="1" s="1"/>
  <c r="F1736" i="1" s="1"/>
  <c r="E1730" i="1"/>
  <c r="E1734" i="1" s="1"/>
  <c r="D1730" i="1"/>
  <c r="C1730" i="1"/>
  <c r="C1734" i="1" s="1"/>
  <c r="B1730" i="1"/>
  <c r="B1734" i="1" s="1"/>
  <c r="B1736" i="1" s="1"/>
  <c r="Y1725" i="1"/>
  <c r="X1725" i="1"/>
  <c r="X1726" i="1" s="1"/>
  <c r="W1725" i="1"/>
  <c r="V1725" i="1"/>
  <c r="U1725" i="1"/>
  <c r="T1725" i="1"/>
  <c r="T1726" i="1" s="1"/>
  <c r="S1725" i="1"/>
  <c r="R1725" i="1"/>
  <c r="Q1725" i="1"/>
  <c r="P1725" i="1"/>
  <c r="P1726" i="1" s="1"/>
  <c r="O1725" i="1"/>
  <c r="N1725" i="1"/>
  <c r="Z1725" i="1" s="1"/>
  <c r="M1725" i="1"/>
  <c r="L1725" i="1"/>
  <c r="L1726" i="1" s="1"/>
  <c r="K1725" i="1"/>
  <c r="J1725" i="1"/>
  <c r="I1725" i="1"/>
  <c r="H1725" i="1"/>
  <c r="H1726" i="1" s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AA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AA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X1724" i="1" s="1"/>
  <c r="W1720" i="1"/>
  <c r="W1724" i="1" s="1"/>
  <c r="W1726" i="1" s="1"/>
  <c r="V1720" i="1"/>
  <c r="V1724" i="1" s="1"/>
  <c r="U1720" i="1"/>
  <c r="U1724" i="1" s="1"/>
  <c r="U1726" i="1" s="1"/>
  <c r="T1720" i="1"/>
  <c r="T1724" i="1" s="1"/>
  <c r="S1720" i="1"/>
  <c r="S1724" i="1" s="1"/>
  <c r="S1726" i="1" s="1"/>
  <c r="R1720" i="1"/>
  <c r="R1724" i="1" s="1"/>
  <c r="Q1720" i="1"/>
  <c r="Q1724" i="1" s="1"/>
  <c r="Q1726" i="1" s="1"/>
  <c r="P1720" i="1"/>
  <c r="P1724" i="1" s="1"/>
  <c r="O1720" i="1"/>
  <c r="O1724" i="1" s="1"/>
  <c r="O1726" i="1" s="1"/>
  <c r="N1720" i="1"/>
  <c r="N1724" i="1" s="1"/>
  <c r="M1720" i="1"/>
  <c r="L1720" i="1"/>
  <c r="L1724" i="1" s="1"/>
  <c r="K1720" i="1"/>
  <c r="K1724" i="1" s="1"/>
  <c r="K1726" i="1" s="1"/>
  <c r="J1720" i="1"/>
  <c r="J1724" i="1" s="1"/>
  <c r="I1720" i="1"/>
  <c r="H1720" i="1"/>
  <c r="H1724" i="1" s="1"/>
  <c r="G1720" i="1"/>
  <c r="G1724" i="1" s="1"/>
  <c r="G1726" i="1" s="1"/>
  <c r="F1720" i="1"/>
  <c r="F1724" i="1" s="1"/>
  <c r="E1720" i="1"/>
  <c r="D1720" i="1"/>
  <c r="C1720" i="1"/>
  <c r="C1724" i="1" s="1"/>
  <c r="C1726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V1714" i="1"/>
  <c r="R1714" i="1"/>
  <c r="F1714" i="1"/>
  <c r="B1714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N1714" i="1" s="1"/>
  <c r="M1712" i="1"/>
  <c r="L1712" i="1"/>
  <c r="K1712" i="1"/>
  <c r="J1712" i="1"/>
  <c r="J1714" i="1" s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AA1711" i="1" s="1"/>
  <c r="C1711" i="1"/>
  <c r="B1711" i="1"/>
  <c r="Y1710" i="1"/>
  <c r="Y1714" i="1" s="1"/>
  <c r="Y1716" i="1" s="1"/>
  <c r="X1710" i="1"/>
  <c r="X1714" i="1" s="1"/>
  <c r="X1716" i="1" s="1"/>
  <c r="W1710" i="1"/>
  <c r="W1714" i="1" s="1"/>
  <c r="V1710" i="1"/>
  <c r="U1710" i="1"/>
  <c r="U1714" i="1" s="1"/>
  <c r="U1716" i="1" s="1"/>
  <c r="T1710" i="1"/>
  <c r="T1714" i="1" s="1"/>
  <c r="T1716" i="1" s="1"/>
  <c r="S1710" i="1"/>
  <c r="S1714" i="1" s="1"/>
  <c r="R1710" i="1"/>
  <c r="Q1710" i="1"/>
  <c r="Q1714" i="1" s="1"/>
  <c r="Q1716" i="1" s="1"/>
  <c r="P1710" i="1"/>
  <c r="P1714" i="1" s="1"/>
  <c r="P1716" i="1" s="1"/>
  <c r="O1710" i="1"/>
  <c r="O1714" i="1" s="1"/>
  <c r="N1710" i="1"/>
  <c r="M1710" i="1"/>
  <c r="M1714" i="1" s="1"/>
  <c r="M1716" i="1" s="1"/>
  <c r="L1710" i="1"/>
  <c r="L1714" i="1" s="1"/>
  <c r="L1716" i="1" s="1"/>
  <c r="K1710" i="1"/>
  <c r="K1714" i="1" s="1"/>
  <c r="J1710" i="1"/>
  <c r="I1710" i="1"/>
  <c r="I1714" i="1" s="1"/>
  <c r="I1716" i="1" s="1"/>
  <c r="H1710" i="1"/>
  <c r="H1714" i="1" s="1"/>
  <c r="H1716" i="1" s="1"/>
  <c r="G1710" i="1"/>
  <c r="G1714" i="1" s="1"/>
  <c r="F1710" i="1"/>
  <c r="E1710" i="1"/>
  <c r="E1714" i="1" s="1"/>
  <c r="E1716" i="1" s="1"/>
  <c r="D1710" i="1"/>
  <c r="C1710" i="1"/>
  <c r="C1714" i="1" s="1"/>
  <c r="B1710" i="1"/>
  <c r="Y1705" i="1"/>
  <c r="X1705" i="1"/>
  <c r="W1705" i="1"/>
  <c r="W1695" i="1" s="1"/>
  <c r="V1705" i="1"/>
  <c r="U1705" i="1"/>
  <c r="T1705" i="1"/>
  <c r="S1705" i="1"/>
  <c r="S1695" i="1" s="1"/>
  <c r="R1705" i="1"/>
  <c r="Q1705" i="1"/>
  <c r="P1705" i="1"/>
  <c r="O1705" i="1"/>
  <c r="O1695" i="1" s="1"/>
  <c r="N1705" i="1"/>
  <c r="M1705" i="1"/>
  <c r="L1705" i="1"/>
  <c r="K1705" i="1"/>
  <c r="K1695" i="1" s="1"/>
  <c r="J1705" i="1"/>
  <c r="I1705" i="1"/>
  <c r="H1705" i="1"/>
  <c r="G1705" i="1"/>
  <c r="G1695" i="1" s="1"/>
  <c r="F1705" i="1"/>
  <c r="E1705" i="1"/>
  <c r="D1705" i="1"/>
  <c r="C1705" i="1"/>
  <c r="C1695" i="1" s="1"/>
  <c r="B1705" i="1"/>
  <c r="Y1703" i="1"/>
  <c r="X1703" i="1"/>
  <c r="X1693" i="1" s="1"/>
  <c r="W1703" i="1"/>
  <c r="V1703" i="1"/>
  <c r="U1703" i="1"/>
  <c r="T1703" i="1"/>
  <c r="T1693" i="1" s="1"/>
  <c r="S1703" i="1"/>
  <c r="R1703" i="1"/>
  <c r="R1693" i="1" s="1"/>
  <c r="R1683" i="1" s="1"/>
  <c r="R1673" i="1" s="1"/>
  <c r="Q1703" i="1"/>
  <c r="P1703" i="1"/>
  <c r="P1693" i="1" s="1"/>
  <c r="O1703" i="1"/>
  <c r="N1703" i="1"/>
  <c r="N1693" i="1" s="1"/>
  <c r="M1703" i="1"/>
  <c r="L1703" i="1"/>
  <c r="L1693" i="1" s="1"/>
  <c r="K1703" i="1"/>
  <c r="J1703" i="1"/>
  <c r="I1703" i="1"/>
  <c r="H1703" i="1"/>
  <c r="H1693" i="1" s="1"/>
  <c r="G1703" i="1"/>
  <c r="F1703" i="1"/>
  <c r="F1693" i="1" s="1"/>
  <c r="F1683" i="1" s="1"/>
  <c r="F1673" i="1" s="1"/>
  <c r="E1703" i="1"/>
  <c r="D1703" i="1"/>
  <c r="D1693" i="1" s="1"/>
  <c r="C1703" i="1"/>
  <c r="B1703" i="1"/>
  <c r="B1693" i="1" s="1"/>
  <c r="B1683" i="1" s="1"/>
  <c r="B1673" i="1" s="1"/>
  <c r="Y1702" i="1"/>
  <c r="X1702" i="1"/>
  <c r="W1702" i="1"/>
  <c r="V1702" i="1"/>
  <c r="V1692" i="1" s="1"/>
  <c r="U1702" i="1"/>
  <c r="T1702" i="1"/>
  <c r="S1702" i="1"/>
  <c r="R1702" i="1"/>
  <c r="R1692" i="1" s="1"/>
  <c r="Q1702" i="1"/>
  <c r="P1702" i="1"/>
  <c r="O1702" i="1"/>
  <c r="N1702" i="1"/>
  <c r="N1692" i="1" s="1"/>
  <c r="M1702" i="1"/>
  <c r="L1702" i="1"/>
  <c r="K1702" i="1"/>
  <c r="J1702" i="1"/>
  <c r="J1692" i="1" s="1"/>
  <c r="I1702" i="1"/>
  <c r="H1702" i="1"/>
  <c r="G1702" i="1"/>
  <c r="F1702" i="1"/>
  <c r="F1692" i="1" s="1"/>
  <c r="E1702" i="1"/>
  <c r="D1702" i="1"/>
  <c r="C1702" i="1"/>
  <c r="B1702" i="1"/>
  <c r="B1692" i="1" s="1"/>
  <c r="Y1701" i="1"/>
  <c r="Y1691" i="1" s="1"/>
  <c r="X1701" i="1"/>
  <c r="W1701" i="1"/>
  <c r="V1701" i="1"/>
  <c r="U1701" i="1"/>
  <c r="U1691" i="1" s="1"/>
  <c r="T1701" i="1"/>
  <c r="S1701" i="1"/>
  <c r="R1701" i="1"/>
  <c r="Q1701" i="1"/>
  <c r="Q1691" i="1" s="1"/>
  <c r="P1701" i="1"/>
  <c r="O1701" i="1"/>
  <c r="N1701" i="1"/>
  <c r="M1701" i="1"/>
  <c r="L1701" i="1"/>
  <c r="K1701" i="1"/>
  <c r="J1701" i="1"/>
  <c r="I1701" i="1"/>
  <c r="I1691" i="1" s="1"/>
  <c r="H1701" i="1"/>
  <c r="G1701" i="1"/>
  <c r="F1701" i="1"/>
  <c r="E1701" i="1"/>
  <c r="E1691" i="1" s="1"/>
  <c r="D1701" i="1"/>
  <c r="C1701" i="1"/>
  <c r="B1701" i="1"/>
  <c r="Y1700" i="1"/>
  <c r="X1700" i="1"/>
  <c r="X1690" i="1" s="1"/>
  <c r="X1694" i="1" s="1"/>
  <c r="W1700" i="1"/>
  <c r="W1704" i="1" s="1"/>
  <c r="W1706" i="1" s="1"/>
  <c r="V1700" i="1"/>
  <c r="V1704" i="1" s="1"/>
  <c r="U1700" i="1"/>
  <c r="T1700" i="1"/>
  <c r="T1690" i="1" s="1"/>
  <c r="S1700" i="1"/>
  <c r="S1704" i="1" s="1"/>
  <c r="S1706" i="1" s="1"/>
  <c r="R1700" i="1"/>
  <c r="R1704" i="1" s="1"/>
  <c r="Q1700" i="1"/>
  <c r="P1700" i="1"/>
  <c r="P1690" i="1" s="1"/>
  <c r="O1700" i="1"/>
  <c r="O1704" i="1" s="1"/>
  <c r="O1706" i="1" s="1"/>
  <c r="N1700" i="1"/>
  <c r="N1704" i="1" s="1"/>
  <c r="M1700" i="1"/>
  <c r="L1700" i="1"/>
  <c r="L1690" i="1" s="1"/>
  <c r="L1694" i="1" s="1"/>
  <c r="K1700" i="1"/>
  <c r="K1704" i="1" s="1"/>
  <c r="J1700" i="1"/>
  <c r="J1704" i="1" s="1"/>
  <c r="I1700" i="1"/>
  <c r="H1700" i="1"/>
  <c r="H1690" i="1" s="1"/>
  <c r="H1694" i="1" s="1"/>
  <c r="G1700" i="1"/>
  <c r="G1704" i="1" s="1"/>
  <c r="F1700" i="1"/>
  <c r="F1704" i="1" s="1"/>
  <c r="E1700" i="1"/>
  <c r="D1700" i="1"/>
  <c r="D1690" i="1" s="1"/>
  <c r="C1700" i="1"/>
  <c r="C1704" i="1" s="1"/>
  <c r="B1700" i="1"/>
  <c r="B1704" i="1" s="1"/>
  <c r="Y1695" i="1"/>
  <c r="X1695" i="1"/>
  <c r="V1695" i="1"/>
  <c r="V1685" i="1" s="1"/>
  <c r="U1695" i="1"/>
  <c r="T1695" i="1"/>
  <c r="R1695" i="1"/>
  <c r="R1685" i="1" s="1"/>
  <c r="Q1695" i="1"/>
  <c r="P1695" i="1"/>
  <c r="N1695" i="1"/>
  <c r="N1685" i="1" s="1"/>
  <c r="M1695" i="1"/>
  <c r="L1695" i="1"/>
  <c r="J1695" i="1"/>
  <c r="J1685" i="1" s="1"/>
  <c r="I1695" i="1"/>
  <c r="H1695" i="1"/>
  <c r="F1695" i="1"/>
  <c r="F1685" i="1" s="1"/>
  <c r="E1695" i="1"/>
  <c r="D1695" i="1"/>
  <c r="B1695" i="1"/>
  <c r="B1685" i="1" s="1"/>
  <c r="P1694" i="1"/>
  <c r="K1694" i="1"/>
  <c r="K1696" i="1" s="1"/>
  <c r="Y1693" i="1"/>
  <c r="W1693" i="1"/>
  <c r="V1693" i="1"/>
  <c r="U1693" i="1"/>
  <c r="U1683" i="1" s="1"/>
  <c r="U1673" i="1" s="1"/>
  <c r="S1693" i="1"/>
  <c r="Q1693" i="1"/>
  <c r="O1693" i="1"/>
  <c r="O1683" i="1" s="1"/>
  <c r="M1693" i="1"/>
  <c r="K1693" i="1"/>
  <c r="J1693" i="1"/>
  <c r="J1683" i="1" s="1"/>
  <c r="J1673" i="1" s="1"/>
  <c r="I1693" i="1"/>
  <c r="G1693" i="1"/>
  <c r="E1693" i="1"/>
  <c r="E1683" i="1" s="1"/>
  <c r="E1673" i="1" s="1"/>
  <c r="C1693" i="1"/>
  <c r="Y1692" i="1"/>
  <c r="Y1682" i="1" s="1"/>
  <c r="X1692" i="1"/>
  <c r="W1692" i="1"/>
  <c r="U1692" i="1"/>
  <c r="T1692" i="1"/>
  <c r="T1682" i="1" s="1"/>
  <c r="T1672" i="1" s="1"/>
  <c r="S1692" i="1"/>
  <c r="Q1692" i="1"/>
  <c r="P1692" i="1"/>
  <c r="O1692" i="1"/>
  <c r="O1682" i="1" s="1"/>
  <c r="O1672" i="1" s="1"/>
  <c r="M1692" i="1"/>
  <c r="L1692" i="1"/>
  <c r="K1692" i="1"/>
  <c r="I1692" i="1"/>
  <c r="I1682" i="1" s="1"/>
  <c r="H1692" i="1"/>
  <c r="G1692" i="1"/>
  <c r="E1692" i="1"/>
  <c r="D1692" i="1"/>
  <c r="C1692" i="1"/>
  <c r="X1691" i="1"/>
  <c r="W1691" i="1"/>
  <c r="V1691" i="1"/>
  <c r="T1691" i="1"/>
  <c r="T1681" i="1" s="1"/>
  <c r="T1671" i="1" s="1"/>
  <c r="S1691" i="1"/>
  <c r="R1691" i="1"/>
  <c r="P1691" i="1"/>
  <c r="O1691" i="1"/>
  <c r="O1681" i="1" s="1"/>
  <c r="O1671" i="1" s="1"/>
  <c r="N1691" i="1"/>
  <c r="N1681" i="1" s="1"/>
  <c r="N1671" i="1" s="1"/>
  <c r="L1691" i="1"/>
  <c r="K1691" i="1"/>
  <c r="J1691" i="1"/>
  <c r="J1681" i="1" s="1"/>
  <c r="J1671" i="1" s="1"/>
  <c r="H1691" i="1"/>
  <c r="G1691" i="1"/>
  <c r="F1691" i="1"/>
  <c r="D1691" i="1"/>
  <c r="C1691" i="1"/>
  <c r="C1681" i="1" s="1"/>
  <c r="C1671" i="1" s="1"/>
  <c r="B1691" i="1"/>
  <c r="Y1690" i="1"/>
  <c r="Y1694" i="1" s="1"/>
  <c r="W1690" i="1"/>
  <c r="W1694" i="1" s="1"/>
  <c r="W1696" i="1" s="1"/>
  <c r="V1690" i="1"/>
  <c r="V1694" i="1" s="1"/>
  <c r="U1690" i="1"/>
  <c r="S1690" i="1"/>
  <c r="S1694" i="1" s="1"/>
  <c r="S1696" i="1" s="1"/>
  <c r="R1690" i="1"/>
  <c r="Q1690" i="1"/>
  <c r="Q1694" i="1" s="1"/>
  <c r="O1690" i="1"/>
  <c r="N1690" i="1"/>
  <c r="N1680" i="1" s="1"/>
  <c r="M1690" i="1"/>
  <c r="K1690" i="1"/>
  <c r="J1690" i="1"/>
  <c r="I1690" i="1"/>
  <c r="I1694" i="1" s="1"/>
  <c r="G1690" i="1"/>
  <c r="G1694" i="1" s="1"/>
  <c r="G1696" i="1" s="1"/>
  <c r="F1690" i="1"/>
  <c r="E1690" i="1"/>
  <c r="C1690" i="1"/>
  <c r="C1694" i="1" s="1"/>
  <c r="C1696" i="1" s="1"/>
  <c r="B1690" i="1"/>
  <c r="P1686" i="1"/>
  <c r="Y1685" i="1"/>
  <c r="X1685" i="1"/>
  <c r="W1685" i="1"/>
  <c r="U1685" i="1"/>
  <c r="U1675" i="1" s="1"/>
  <c r="T1685" i="1"/>
  <c r="S1685" i="1"/>
  <c r="Q1685" i="1"/>
  <c r="P1685" i="1"/>
  <c r="P1675" i="1" s="1"/>
  <c r="O1685" i="1"/>
  <c r="O1675" i="1" s="1"/>
  <c r="M1685" i="1"/>
  <c r="L1685" i="1"/>
  <c r="K1685" i="1"/>
  <c r="I1685" i="1"/>
  <c r="H1685" i="1"/>
  <c r="G1685" i="1"/>
  <c r="E1685" i="1"/>
  <c r="E1675" i="1" s="1"/>
  <c r="D1685" i="1"/>
  <c r="C1685" i="1"/>
  <c r="P1684" i="1"/>
  <c r="K1684" i="1"/>
  <c r="Y1683" i="1"/>
  <c r="X1683" i="1"/>
  <c r="X1673" i="1" s="1"/>
  <c r="W1683" i="1"/>
  <c r="V1683" i="1"/>
  <c r="T1683" i="1"/>
  <c r="T1673" i="1" s="1"/>
  <c r="S1683" i="1"/>
  <c r="Q1683" i="1"/>
  <c r="P1683" i="1"/>
  <c r="P1673" i="1" s="1"/>
  <c r="M1683" i="1"/>
  <c r="L1683" i="1"/>
  <c r="L1673" i="1" s="1"/>
  <c r="K1683" i="1"/>
  <c r="I1683" i="1"/>
  <c r="H1683" i="1"/>
  <c r="H1673" i="1" s="1"/>
  <c r="G1683" i="1"/>
  <c r="D1683" i="1"/>
  <c r="C1683" i="1"/>
  <c r="Z1682" i="1"/>
  <c r="X1682" i="1"/>
  <c r="W1682" i="1"/>
  <c r="V1682" i="1"/>
  <c r="V1672" i="1" s="1"/>
  <c r="U1682" i="1"/>
  <c r="S1682" i="1"/>
  <c r="R1682" i="1"/>
  <c r="R1672" i="1" s="1"/>
  <c r="Q1682" i="1"/>
  <c r="P1682" i="1"/>
  <c r="N1682" i="1"/>
  <c r="N1672" i="1" s="1"/>
  <c r="M1682" i="1"/>
  <c r="L1682" i="1"/>
  <c r="K1682" i="1"/>
  <c r="J1682" i="1"/>
  <c r="J1672" i="1" s="1"/>
  <c r="H1682" i="1"/>
  <c r="G1682" i="1"/>
  <c r="F1682" i="1"/>
  <c r="E1682" i="1"/>
  <c r="C1682" i="1"/>
  <c r="B1682" i="1"/>
  <c r="B1672" i="1" s="1"/>
  <c r="Y1681" i="1"/>
  <c r="Y1671" i="1" s="1"/>
  <c r="X1681" i="1"/>
  <c r="W1681" i="1"/>
  <c r="V1681" i="1"/>
  <c r="U1681" i="1"/>
  <c r="U1671" i="1" s="1"/>
  <c r="S1681" i="1"/>
  <c r="R1681" i="1"/>
  <c r="Q1681" i="1"/>
  <c r="Q1671" i="1" s="1"/>
  <c r="P1681" i="1"/>
  <c r="L1681" i="1"/>
  <c r="K1681" i="1"/>
  <c r="I1681" i="1"/>
  <c r="I1671" i="1" s="1"/>
  <c r="H1681" i="1"/>
  <c r="G1681" i="1"/>
  <c r="F1681" i="1"/>
  <c r="E1681" i="1"/>
  <c r="E1671" i="1" s="1"/>
  <c r="B1681" i="1"/>
  <c r="X1680" i="1"/>
  <c r="W1680" i="1"/>
  <c r="W1684" i="1" s="1"/>
  <c r="V1680" i="1"/>
  <c r="T1680" i="1"/>
  <c r="S1680" i="1"/>
  <c r="S1684" i="1" s="1"/>
  <c r="R1680" i="1"/>
  <c r="R1684" i="1" s="1"/>
  <c r="R1686" i="1" s="1"/>
  <c r="Q1680" i="1"/>
  <c r="P1680" i="1"/>
  <c r="P1670" i="1" s="1"/>
  <c r="M1680" i="1"/>
  <c r="L1680" i="1"/>
  <c r="K1680" i="1"/>
  <c r="H1680" i="1"/>
  <c r="G1680" i="1"/>
  <c r="G1684" i="1" s="1"/>
  <c r="F1680" i="1"/>
  <c r="D1680" i="1"/>
  <c r="C1680" i="1"/>
  <c r="B1680" i="1"/>
  <c r="Y1675" i="1"/>
  <c r="X1675" i="1"/>
  <c r="W1675" i="1"/>
  <c r="V1675" i="1"/>
  <c r="S1675" i="1"/>
  <c r="R1675" i="1"/>
  <c r="Q1675" i="1"/>
  <c r="N1675" i="1"/>
  <c r="M1675" i="1"/>
  <c r="L1675" i="1"/>
  <c r="J1675" i="1"/>
  <c r="I1675" i="1"/>
  <c r="H1675" i="1"/>
  <c r="G1675" i="1"/>
  <c r="F1675" i="1"/>
  <c r="C1675" i="1"/>
  <c r="B1675" i="1"/>
  <c r="Y1673" i="1"/>
  <c r="W1673" i="1"/>
  <c r="V1673" i="1"/>
  <c r="S1673" i="1"/>
  <c r="Q1673" i="1"/>
  <c r="O1673" i="1"/>
  <c r="M1673" i="1"/>
  <c r="K1673" i="1"/>
  <c r="I1673" i="1"/>
  <c r="G1673" i="1"/>
  <c r="C1673" i="1"/>
  <c r="Y1672" i="1"/>
  <c r="X1672" i="1"/>
  <c r="W1672" i="1"/>
  <c r="U1672" i="1"/>
  <c r="S1672" i="1"/>
  <c r="Q1672" i="1"/>
  <c r="P1672" i="1"/>
  <c r="M1672" i="1"/>
  <c r="L1672" i="1"/>
  <c r="K1672" i="1"/>
  <c r="I1672" i="1"/>
  <c r="H1672" i="1"/>
  <c r="G1672" i="1"/>
  <c r="E1672" i="1"/>
  <c r="C1672" i="1"/>
  <c r="X1671" i="1"/>
  <c r="W1671" i="1"/>
  <c r="V1671" i="1"/>
  <c r="S1671" i="1"/>
  <c r="R1671" i="1"/>
  <c r="P1671" i="1"/>
  <c r="L1671" i="1"/>
  <c r="K1671" i="1"/>
  <c r="H1671" i="1"/>
  <c r="G1671" i="1"/>
  <c r="F1671" i="1"/>
  <c r="B1671" i="1"/>
  <c r="W1670" i="1"/>
  <c r="V1670" i="1"/>
  <c r="V1674" i="1" s="1"/>
  <c r="S1670" i="1"/>
  <c r="R1670" i="1"/>
  <c r="R1674" i="1" s="1"/>
  <c r="Q1670" i="1"/>
  <c r="M1670" i="1"/>
  <c r="K1670" i="1"/>
  <c r="G1670" i="1"/>
  <c r="F1670" i="1"/>
  <c r="C1670" i="1"/>
  <c r="B1670" i="1"/>
  <c r="B1674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T1664" i="1"/>
  <c r="P1664" i="1"/>
  <c r="L1664" i="1"/>
  <c r="D1664" i="1"/>
  <c r="Y1663" i="1"/>
  <c r="X1663" i="1"/>
  <c r="W1663" i="1"/>
  <c r="V1663" i="1"/>
  <c r="V1653" i="1" s="1"/>
  <c r="V1643" i="1" s="1"/>
  <c r="U1663" i="1"/>
  <c r="T1663" i="1"/>
  <c r="S1663" i="1"/>
  <c r="R1663" i="1"/>
  <c r="R1653" i="1" s="1"/>
  <c r="R1643" i="1" s="1"/>
  <c r="Q1663" i="1"/>
  <c r="P1663" i="1"/>
  <c r="O1663" i="1"/>
  <c r="N1663" i="1"/>
  <c r="N1653" i="1" s="1"/>
  <c r="N1643" i="1" s="1"/>
  <c r="M1663" i="1"/>
  <c r="L1663" i="1"/>
  <c r="K1663" i="1"/>
  <c r="J1663" i="1"/>
  <c r="J1653" i="1" s="1"/>
  <c r="J1643" i="1" s="1"/>
  <c r="I1663" i="1"/>
  <c r="H1663" i="1"/>
  <c r="G1663" i="1"/>
  <c r="F1663" i="1"/>
  <c r="F1653" i="1" s="1"/>
  <c r="F1643" i="1" s="1"/>
  <c r="E1663" i="1"/>
  <c r="D1663" i="1"/>
  <c r="C1663" i="1"/>
  <c r="B1663" i="1"/>
  <c r="B1653" i="1" s="1"/>
  <c r="B1643" i="1" s="1"/>
  <c r="Y1662" i="1"/>
  <c r="X1662" i="1"/>
  <c r="X1652" i="1" s="1"/>
  <c r="X1642" i="1" s="1"/>
  <c r="W1662" i="1"/>
  <c r="V1662" i="1"/>
  <c r="U1662" i="1"/>
  <c r="T1662" i="1"/>
  <c r="T1652" i="1" s="1"/>
  <c r="T1642" i="1" s="1"/>
  <c r="S1662" i="1"/>
  <c r="R1662" i="1"/>
  <c r="Q1662" i="1"/>
  <c r="P1662" i="1"/>
  <c r="P1652" i="1" s="1"/>
  <c r="P1642" i="1" s="1"/>
  <c r="O1662" i="1"/>
  <c r="N1662" i="1"/>
  <c r="Z1662" i="1" s="1"/>
  <c r="M1662" i="1"/>
  <c r="L1662" i="1"/>
  <c r="L1652" i="1" s="1"/>
  <c r="L1642" i="1" s="1"/>
  <c r="K1662" i="1"/>
  <c r="J1662" i="1"/>
  <c r="I1662" i="1"/>
  <c r="H1662" i="1"/>
  <c r="H1652" i="1" s="1"/>
  <c r="H1642" i="1" s="1"/>
  <c r="G1662" i="1"/>
  <c r="F1662" i="1"/>
  <c r="E1662" i="1"/>
  <c r="D1662" i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X1660" i="1"/>
  <c r="W1660" i="1"/>
  <c r="V1660" i="1"/>
  <c r="U1660" i="1"/>
  <c r="U1664" i="1" s="1"/>
  <c r="T1660" i="1"/>
  <c r="S1660" i="1"/>
  <c r="R1660" i="1"/>
  <c r="Q1660" i="1"/>
  <c r="Q1664" i="1" s="1"/>
  <c r="P1660" i="1"/>
  <c r="O1660" i="1"/>
  <c r="N1660" i="1"/>
  <c r="M1660" i="1"/>
  <c r="M1664" i="1" s="1"/>
  <c r="L1660" i="1"/>
  <c r="K1660" i="1"/>
  <c r="J1660" i="1"/>
  <c r="I1660" i="1"/>
  <c r="I1664" i="1" s="1"/>
  <c r="H1660" i="1"/>
  <c r="G1660" i="1"/>
  <c r="F1660" i="1"/>
  <c r="E1660" i="1"/>
  <c r="E1664" i="1" s="1"/>
  <c r="D1660" i="1"/>
  <c r="C1660" i="1"/>
  <c r="B1660" i="1"/>
  <c r="X1655" i="1"/>
  <c r="W1655" i="1"/>
  <c r="V1655" i="1"/>
  <c r="T1655" i="1"/>
  <c r="S1655" i="1"/>
  <c r="R1655" i="1"/>
  <c r="P1655" i="1"/>
  <c r="O1655" i="1"/>
  <c r="N1655" i="1"/>
  <c r="L1655" i="1"/>
  <c r="K1655" i="1"/>
  <c r="J1655" i="1"/>
  <c r="H1655" i="1"/>
  <c r="G1655" i="1"/>
  <c r="F1655" i="1"/>
  <c r="D1655" i="1"/>
  <c r="C1655" i="1"/>
  <c r="B1655" i="1"/>
  <c r="Y1653" i="1"/>
  <c r="Y1643" i="1" s="1"/>
  <c r="X1653" i="1"/>
  <c r="W1653" i="1"/>
  <c r="U1653" i="1"/>
  <c r="U1643" i="1" s="1"/>
  <c r="T1653" i="1"/>
  <c r="S1653" i="1"/>
  <c r="Q1653" i="1"/>
  <c r="Q1643" i="1" s="1"/>
  <c r="P1653" i="1"/>
  <c r="O1653" i="1"/>
  <c r="M1653" i="1"/>
  <c r="L1653" i="1"/>
  <c r="K1653" i="1"/>
  <c r="I1653" i="1"/>
  <c r="I1643" i="1" s="1"/>
  <c r="H1653" i="1"/>
  <c r="G1653" i="1"/>
  <c r="E1653" i="1"/>
  <c r="E1643" i="1" s="1"/>
  <c r="D1653" i="1"/>
  <c r="C1653" i="1"/>
  <c r="Y1652" i="1"/>
  <c r="W1652" i="1"/>
  <c r="W1642" i="1" s="1"/>
  <c r="V1652" i="1"/>
  <c r="U1652" i="1"/>
  <c r="S1652" i="1"/>
  <c r="S1642" i="1" s="1"/>
  <c r="R1652" i="1"/>
  <c r="Q1652" i="1"/>
  <c r="O1652" i="1"/>
  <c r="O1642" i="1" s="1"/>
  <c r="N1652" i="1"/>
  <c r="M1652" i="1"/>
  <c r="K1652" i="1"/>
  <c r="K1642" i="1" s="1"/>
  <c r="J1652" i="1"/>
  <c r="I1652" i="1"/>
  <c r="G1652" i="1"/>
  <c r="G1642" i="1" s="1"/>
  <c r="F1652" i="1"/>
  <c r="E1652" i="1"/>
  <c r="C1652" i="1"/>
  <c r="C1642" i="1" s="1"/>
  <c r="B1652" i="1"/>
  <c r="Y1651" i="1"/>
  <c r="X1651" i="1"/>
  <c r="V1651" i="1"/>
  <c r="V1641" i="1" s="1"/>
  <c r="U1651" i="1"/>
  <c r="T1651" i="1"/>
  <c r="R1651" i="1"/>
  <c r="R1641" i="1" s="1"/>
  <c r="Q1651" i="1"/>
  <c r="P1651" i="1"/>
  <c r="N1651" i="1"/>
  <c r="N1641" i="1" s="1"/>
  <c r="M1651" i="1"/>
  <c r="L1651" i="1"/>
  <c r="J1651" i="1"/>
  <c r="J1641" i="1" s="1"/>
  <c r="I1651" i="1"/>
  <c r="H1651" i="1"/>
  <c r="F1651" i="1"/>
  <c r="F1641" i="1" s="1"/>
  <c r="E1651" i="1"/>
  <c r="D1651" i="1"/>
  <c r="B1651" i="1"/>
  <c r="B1641" i="1" s="1"/>
  <c r="Y1650" i="1"/>
  <c r="X1650" i="1"/>
  <c r="X1654" i="1" s="1"/>
  <c r="W1650" i="1"/>
  <c r="U1650" i="1"/>
  <c r="T1650" i="1"/>
  <c r="T1654" i="1" s="1"/>
  <c r="S1650" i="1"/>
  <c r="Q1650" i="1"/>
  <c r="P1650" i="1"/>
  <c r="P1654" i="1" s="1"/>
  <c r="O1650" i="1"/>
  <c r="M1650" i="1"/>
  <c r="L1650" i="1"/>
  <c r="L1654" i="1" s="1"/>
  <c r="K1650" i="1"/>
  <c r="I1650" i="1"/>
  <c r="H1650" i="1"/>
  <c r="H1654" i="1" s="1"/>
  <c r="G1650" i="1"/>
  <c r="E1650" i="1"/>
  <c r="D1650" i="1"/>
  <c r="C1650" i="1"/>
  <c r="W1645" i="1"/>
  <c r="V1645" i="1"/>
  <c r="S1645" i="1"/>
  <c r="R1645" i="1"/>
  <c r="O1645" i="1"/>
  <c r="N1645" i="1"/>
  <c r="K1645" i="1"/>
  <c r="J1645" i="1"/>
  <c r="G1645" i="1"/>
  <c r="F1645" i="1"/>
  <c r="C1645" i="1"/>
  <c r="B1645" i="1"/>
  <c r="X1643" i="1"/>
  <c r="W1643" i="1"/>
  <c r="T1643" i="1"/>
  <c r="S1643" i="1"/>
  <c r="P1643" i="1"/>
  <c r="O1643" i="1"/>
  <c r="L1643" i="1"/>
  <c r="K1643" i="1"/>
  <c r="H1643" i="1"/>
  <c r="G1643" i="1"/>
  <c r="D1643" i="1"/>
  <c r="C1643" i="1"/>
  <c r="Y1642" i="1"/>
  <c r="V1642" i="1"/>
  <c r="U1642" i="1"/>
  <c r="R1642" i="1"/>
  <c r="Z1642" i="1" s="1"/>
  <c r="Q1642" i="1"/>
  <c r="N1642" i="1"/>
  <c r="M1642" i="1"/>
  <c r="J1642" i="1"/>
  <c r="I1642" i="1"/>
  <c r="F1642" i="1"/>
  <c r="E1642" i="1"/>
  <c r="B1642" i="1"/>
  <c r="Y1641" i="1"/>
  <c r="X1641" i="1"/>
  <c r="U1641" i="1"/>
  <c r="T1641" i="1"/>
  <c r="Q1641" i="1"/>
  <c r="P1641" i="1"/>
  <c r="M1641" i="1"/>
  <c r="L1641" i="1"/>
  <c r="I1641" i="1"/>
  <c r="H1641" i="1"/>
  <c r="E1641" i="1"/>
  <c r="D1641" i="1"/>
  <c r="X1640" i="1"/>
  <c r="X1644" i="1" s="1"/>
  <c r="W1640" i="1"/>
  <c r="T1640" i="1"/>
  <c r="S1640" i="1"/>
  <c r="P1640" i="1"/>
  <c r="P1644" i="1" s="1"/>
  <c r="O1640" i="1"/>
  <c r="L1640" i="1"/>
  <c r="K1640" i="1"/>
  <c r="H1640" i="1"/>
  <c r="H1644" i="1" s="1"/>
  <c r="G1640" i="1"/>
  <c r="D1640" i="1"/>
  <c r="C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X1634" i="1"/>
  <c r="P1634" i="1"/>
  <c r="H1634" i="1"/>
  <c r="Y1633" i="1"/>
  <c r="Y1613" i="1" s="1"/>
  <c r="X1633" i="1"/>
  <c r="W1633" i="1"/>
  <c r="V1633" i="1"/>
  <c r="U1633" i="1"/>
  <c r="U1613" i="1" s="1"/>
  <c r="T1633" i="1"/>
  <c r="S1633" i="1"/>
  <c r="R1633" i="1"/>
  <c r="Q1633" i="1"/>
  <c r="Q1613" i="1" s="1"/>
  <c r="P1633" i="1"/>
  <c r="O1633" i="1"/>
  <c r="N1633" i="1"/>
  <c r="Z1633" i="1" s="1"/>
  <c r="M1633" i="1"/>
  <c r="M1613" i="1" s="1"/>
  <c r="L1633" i="1"/>
  <c r="K1633" i="1"/>
  <c r="J1633" i="1"/>
  <c r="I1633" i="1"/>
  <c r="I1613" i="1" s="1"/>
  <c r="H1633" i="1"/>
  <c r="G1633" i="1"/>
  <c r="F1633" i="1"/>
  <c r="E1633" i="1"/>
  <c r="E1613" i="1" s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V1611" i="1" s="1"/>
  <c r="U1631" i="1"/>
  <c r="T1631" i="1"/>
  <c r="S1631" i="1"/>
  <c r="R1631" i="1"/>
  <c r="R1611" i="1" s="1"/>
  <c r="Q1631" i="1"/>
  <c r="P1631" i="1"/>
  <c r="O1631" i="1"/>
  <c r="N1631" i="1"/>
  <c r="N1611" i="1" s="1"/>
  <c r="M1631" i="1"/>
  <c r="L1631" i="1"/>
  <c r="K1631" i="1"/>
  <c r="J1631" i="1"/>
  <c r="J1611" i="1" s="1"/>
  <c r="I1631" i="1"/>
  <c r="H1631" i="1"/>
  <c r="G1631" i="1"/>
  <c r="F1631" i="1"/>
  <c r="F1611" i="1" s="1"/>
  <c r="E1631" i="1"/>
  <c r="D1631" i="1"/>
  <c r="C1631" i="1"/>
  <c r="B1631" i="1"/>
  <c r="B1611" i="1" s="1"/>
  <c r="Y1630" i="1"/>
  <c r="Y1634" i="1" s="1"/>
  <c r="X1630" i="1"/>
  <c r="X1610" i="1" s="1"/>
  <c r="W1630" i="1"/>
  <c r="V1630" i="1"/>
  <c r="U1630" i="1"/>
  <c r="U1634" i="1" s="1"/>
  <c r="T1630" i="1"/>
  <c r="T1610" i="1" s="1"/>
  <c r="S1630" i="1"/>
  <c r="R1630" i="1"/>
  <c r="Q1630" i="1"/>
  <c r="Q1634" i="1" s="1"/>
  <c r="P1630" i="1"/>
  <c r="P1610" i="1" s="1"/>
  <c r="O1630" i="1"/>
  <c r="N1630" i="1"/>
  <c r="M1630" i="1"/>
  <c r="L1630" i="1"/>
  <c r="L1610" i="1" s="1"/>
  <c r="K1630" i="1"/>
  <c r="J1630" i="1"/>
  <c r="I1630" i="1"/>
  <c r="I1634" i="1" s="1"/>
  <c r="H1630" i="1"/>
  <c r="H1610" i="1" s="1"/>
  <c r="G1630" i="1"/>
  <c r="F1630" i="1"/>
  <c r="E1630" i="1"/>
  <c r="E1634" i="1" s="1"/>
  <c r="D1630" i="1"/>
  <c r="D1634" i="1" s="1"/>
  <c r="C1630" i="1"/>
  <c r="B1630" i="1"/>
  <c r="L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Q1624" i="1"/>
  <c r="I1624" i="1"/>
  <c r="Y1623" i="1"/>
  <c r="X1623" i="1"/>
  <c r="W1623" i="1"/>
  <c r="W1613" i="1" s="1"/>
  <c r="W1563" i="1" s="1"/>
  <c r="W1553" i="1" s="1"/>
  <c r="V1623" i="1"/>
  <c r="U1623" i="1"/>
  <c r="T1623" i="1"/>
  <c r="S1623" i="1"/>
  <c r="S1613" i="1" s="1"/>
  <c r="S1563" i="1" s="1"/>
  <c r="S1553" i="1" s="1"/>
  <c r="R1623" i="1"/>
  <c r="Q1623" i="1"/>
  <c r="P1623" i="1"/>
  <c r="O1623" i="1"/>
  <c r="O1613" i="1" s="1"/>
  <c r="O1563" i="1" s="1"/>
  <c r="O1553" i="1" s="1"/>
  <c r="N1623" i="1"/>
  <c r="M1623" i="1"/>
  <c r="L1623" i="1"/>
  <c r="K1623" i="1"/>
  <c r="K1613" i="1" s="1"/>
  <c r="K1563" i="1" s="1"/>
  <c r="K1553" i="1" s="1"/>
  <c r="J1623" i="1"/>
  <c r="I1623" i="1"/>
  <c r="H1623" i="1"/>
  <c r="G1623" i="1"/>
  <c r="G1613" i="1" s="1"/>
  <c r="G1563" i="1" s="1"/>
  <c r="G1553" i="1" s="1"/>
  <c r="F1623" i="1"/>
  <c r="E1623" i="1"/>
  <c r="D1623" i="1"/>
  <c r="C1623" i="1"/>
  <c r="C1613" i="1" s="1"/>
  <c r="C1563" i="1" s="1"/>
  <c r="C1553" i="1" s="1"/>
  <c r="B1623" i="1"/>
  <c r="Y1622" i="1"/>
  <c r="X1622" i="1"/>
  <c r="X1612" i="1" s="1"/>
  <c r="W1622" i="1"/>
  <c r="V1622" i="1"/>
  <c r="U1622" i="1"/>
  <c r="T1622" i="1"/>
  <c r="T1612" i="1" s="1"/>
  <c r="S1622" i="1"/>
  <c r="R1622" i="1"/>
  <c r="Q1622" i="1"/>
  <c r="P1622" i="1"/>
  <c r="P1612" i="1" s="1"/>
  <c r="O1622" i="1"/>
  <c r="N1622" i="1"/>
  <c r="M1622" i="1"/>
  <c r="L1622" i="1"/>
  <c r="L1612" i="1" s="1"/>
  <c r="K1622" i="1"/>
  <c r="J1622" i="1"/>
  <c r="I1622" i="1"/>
  <c r="H1622" i="1"/>
  <c r="H1612" i="1" s="1"/>
  <c r="G1622" i="1"/>
  <c r="F1622" i="1"/>
  <c r="E1622" i="1"/>
  <c r="D1622" i="1"/>
  <c r="C1622" i="1"/>
  <c r="B1622" i="1"/>
  <c r="Y1621" i="1"/>
  <c r="X1621" i="1"/>
  <c r="X1624" i="1" s="1"/>
  <c r="X1626" i="1" s="1"/>
  <c r="W1621" i="1"/>
  <c r="W1611" i="1" s="1"/>
  <c r="V1621" i="1"/>
  <c r="U1621" i="1"/>
  <c r="T1621" i="1"/>
  <c r="T1624" i="1" s="1"/>
  <c r="T1626" i="1" s="1"/>
  <c r="S1621" i="1"/>
  <c r="S1611" i="1" s="1"/>
  <c r="R1621" i="1"/>
  <c r="Q1621" i="1"/>
  <c r="P1621" i="1"/>
  <c r="P1624" i="1" s="1"/>
  <c r="P1626" i="1" s="1"/>
  <c r="O1621" i="1"/>
  <c r="O1611" i="1" s="1"/>
  <c r="N1621" i="1"/>
  <c r="M1621" i="1"/>
  <c r="Z1621" i="1" s="1"/>
  <c r="AB1621" i="1" s="1"/>
  <c r="L1621" i="1"/>
  <c r="L1624" i="1" s="1"/>
  <c r="K1621" i="1"/>
  <c r="K1611" i="1" s="1"/>
  <c r="J1621" i="1"/>
  <c r="I1621" i="1"/>
  <c r="H1621" i="1"/>
  <c r="H1624" i="1" s="1"/>
  <c r="H1626" i="1" s="1"/>
  <c r="G1621" i="1"/>
  <c r="G1611" i="1" s="1"/>
  <c r="F1621" i="1"/>
  <c r="E1621" i="1"/>
  <c r="D1621" i="1"/>
  <c r="D1624" i="1" s="1"/>
  <c r="D1626" i="1" s="1"/>
  <c r="C1621" i="1"/>
  <c r="C1611" i="1" s="1"/>
  <c r="B1621" i="1"/>
  <c r="Y1620" i="1"/>
  <c r="X1620" i="1"/>
  <c r="W1620" i="1"/>
  <c r="V1620" i="1"/>
  <c r="U1620" i="1"/>
  <c r="U1624" i="1" s="1"/>
  <c r="T1620" i="1"/>
  <c r="S1620" i="1"/>
  <c r="R1620" i="1"/>
  <c r="Q1620" i="1"/>
  <c r="P1620" i="1"/>
  <c r="O1620" i="1"/>
  <c r="N1620" i="1"/>
  <c r="M1620" i="1"/>
  <c r="M1624" i="1" s="1"/>
  <c r="L1620" i="1"/>
  <c r="K1620" i="1"/>
  <c r="J1620" i="1"/>
  <c r="I1620" i="1"/>
  <c r="H1620" i="1"/>
  <c r="G1620" i="1"/>
  <c r="F1620" i="1"/>
  <c r="E1620" i="1"/>
  <c r="E1624" i="1" s="1"/>
  <c r="D1620" i="1"/>
  <c r="C1620" i="1"/>
  <c r="B1620" i="1"/>
  <c r="W1615" i="1"/>
  <c r="V1615" i="1"/>
  <c r="S1615" i="1"/>
  <c r="R1615" i="1"/>
  <c r="O1615" i="1"/>
  <c r="N1615" i="1"/>
  <c r="K1615" i="1"/>
  <c r="J1615" i="1"/>
  <c r="G1615" i="1"/>
  <c r="F1615" i="1"/>
  <c r="C1615" i="1"/>
  <c r="B1615" i="1"/>
  <c r="X1613" i="1"/>
  <c r="T1613" i="1"/>
  <c r="P1613" i="1"/>
  <c r="L1613" i="1"/>
  <c r="H1613" i="1"/>
  <c r="D1613" i="1"/>
  <c r="Y1612" i="1"/>
  <c r="V1612" i="1"/>
  <c r="U1612" i="1"/>
  <c r="R1612" i="1"/>
  <c r="Q1612" i="1"/>
  <c r="N1612" i="1"/>
  <c r="M1612" i="1"/>
  <c r="J1612" i="1"/>
  <c r="I1612" i="1"/>
  <c r="F1612" i="1"/>
  <c r="E1612" i="1"/>
  <c r="B1612" i="1"/>
  <c r="Y1611" i="1"/>
  <c r="X1611" i="1"/>
  <c r="U1611" i="1"/>
  <c r="Q1611" i="1"/>
  <c r="P1611" i="1"/>
  <c r="M1611" i="1"/>
  <c r="I1611" i="1"/>
  <c r="H1611" i="1"/>
  <c r="E1611" i="1"/>
  <c r="W1610" i="1"/>
  <c r="S1610" i="1"/>
  <c r="O1610" i="1"/>
  <c r="K1610" i="1"/>
  <c r="G1610" i="1"/>
  <c r="C1610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X1604" i="1" s="1"/>
  <c r="W1602" i="1"/>
  <c r="V1602" i="1"/>
  <c r="U1602" i="1"/>
  <c r="T1602" i="1"/>
  <c r="T1604" i="1" s="1"/>
  <c r="S1602" i="1"/>
  <c r="R1602" i="1"/>
  <c r="Q1602" i="1"/>
  <c r="P1602" i="1"/>
  <c r="P1604" i="1" s="1"/>
  <c r="O1602" i="1"/>
  <c r="N1602" i="1"/>
  <c r="M1602" i="1"/>
  <c r="L1602" i="1"/>
  <c r="L1604" i="1" s="1"/>
  <c r="K1602" i="1"/>
  <c r="J1602" i="1"/>
  <c r="I1602" i="1"/>
  <c r="H1602" i="1"/>
  <c r="H1604" i="1" s="1"/>
  <c r="G1602" i="1"/>
  <c r="F1602" i="1"/>
  <c r="E1602" i="1"/>
  <c r="D1602" i="1"/>
  <c r="D1604" i="1" s="1"/>
  <c r="C1602" i="1"/>
  <c r="B1602" i="1"/>
  <c r="Y1601" i="1"/>
  <c r="X1601" i="1"/>
  <c r="W1601" i="1"/>
  <c r="W1604" i="1" s="1"/>
  <c r="V1601" i="1"/>
  <c r="U1601" i="1"/>
  <c r="T1601" i="1"/>
  <c r="S1601" i="1"/>
  <c r="S1604" i="1" s="1"/>
  <c r="R1601" i="1"/>
  <c r="Q1601" i="1"/>
  <c r="P1601" i="1"/>
  <c r="O1601" i="1"/>
  <c r="O1604" i="1" s="1"/>
  <c r="N1601" i="1"/>
  <c r="M1601" i="1"/>
  <c r="L1601" i="1"/>
  <c r="K1601" i="1"/>
  <c r="K1604" i="1" s="1"/>
  <c r="J1601" i="1"/>
  <c r="I1601" i="1"/>
  <c r="H1601" i="1"/>
  <c r="G1601" i="1"/>
  <c r="G1604" i="1" s="1"/>
  <c r="F1601" i="1"/>
  <c r="E1601" i="1"/>
  <c r="D1601" i="1"/>
  <c r="C1601" i="1"/>
  <c r="C1604" i="1" s="1"/>
  <c r="B1601" i="1"/>
  <c r="Y1600" i="1"/>
  <c r="Y1604" i="1" s="1"/>
  <c r="X1600" i="1"/>
  <c r="W1600" i="1"/>
  <c r="V1600" i="1"/>
  <c r="V1604" i="1" s="1"/>
  <c r="V1606" i="1" s="1"/>
  <c r="U1600" i="1"/>
  <c r="U1604" i="1" s="1"/>
  <c r="T1600" i="1"/>
  <c r="S1600" i="1"/>
  <c r="R1600" i="1"/>
  <c r="R1604" i="1" s="1"/>
  <c r="Q1600" i="1"/>
  <c r="Q1604" i="1" s="1"/>
  <c r="P1600" i="1"/>
  <c r="O1600" i="1"/>
  <c r="N1600" i="1"/>
  <c r="N1604" i="1" s="1"/>
  <c r="N1606" i="1" s="1"/>
  <c r="M1600" i="1"/>
  <c r="M1604" i="1" s="1"/>
  <c r="L1600" i="1"/>
  <c r="K1600" i="1"/>
  <c r="J1600" i="1"/>
  <c r="J1604" i="1" s="1"/>
  <c r="I1600" i="1"/>
  <c r="I1604" i="1" s="1"/>
  <c r="H1600" i="1"/>
  <c r="G1600" i="1"/>
  <c r="F1600" i="1"/>
  <c r="F1604" i="1" s="1"/>
  <c r="F1606" i="1" s="1"/>
  <c r="E1600" i="1"/>
  <c r="E1604" i="1" s="1"/>
  <c r="D1600" i="1"/>
  <c r="C1600" i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R1594" i="1"/>
  <c r="J1594" i="1"/>
  <c r="B1594" i="1"/>
  <c r="Y1593" i="1"/>
  <c r="X1593" i="1"/>
  <c r="W1593" i="1"/>
  <c r="V1593" i="1"/>
  <c r="U1593" i="1"/>
  <c r="T1593" i="1"/>
  <c r="T1563" i="1" s="1"/>
  <c r="T1553" i="1" s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D1563" i="1" s="1"/>
  <c r="C1593" i="1"/>
  <c r="B1593" i="1"/>
  <c r="Y1592" i="1"/>
  <c r="X1592" i="1"/>
  <c r="W1592" i="1"/>
  <c r="V1592" i="1"/>
  <c r="V1594" i="1" s="1"/>
  <c r="U1592" i="1"/>
  <c r="T1592" i="1"/>
  <c r="S1592" i="1"/>
  <c r="R1592" i="1"/>
  <c r="Q1592" i="1"/>
  <c r="P1592" i="1"/>
  <c r="O1592" i="1"/>
  <c r="N1592" i="1"/>
  <c r="N1594" i="1" s="1"/>
  <c r="M1592" i="1"/>
  <c r="L1592" i="1"/>
  <c r="K1592" i="1"/>
  <c r="J1592" i="1"/>
  <c r="I1592" i="1"/>
  <c r="H1592" i="1"/>
  <c r="G1592" i="1"/>
  <c r="F1592" i="1"/>
  <c r="F1594" i="1" s="1"/>
  <c r="E1592" i="1"/>
  <c r="D1592" i="1"/>
  <c r="C1592" i="1"/>
  <c r="B1592" i="1"/>
  <c r="Y1591" i="1"/>
  <c r="Y1594" i="1" s="1"/>
  <c r="Y1596" i="1" s="1"/>
  <c r="X1591" i="1"/>
  <c r="W1591" i="1"/>
  <c r="V1591" i="1"/>
  <c r="U1591" i="1"/>
  <c r="U1594" i="1" s="1"/>
  <c r="U1596" i="1" s="1"/>
  <c r="T1591" i="1"/>
  <c r="S1591" i="1"/>
  <c r="R1591" i="1"/>
  <c r="Q1591" i="1"/>
  <c r="Q1594" i="1" s="1"/>
  <c r="Q1596" i="1" s="1"/>
  <c r="P1591" i="1"/>
  <c r="O1591" i="1"/>
  <c r="N1591" i="1"/>
  <c r="M1591" i="1"/>
  <c r="L1591" i="1"/>
  <c r="K1591" i="1"/>
  <c r="J1591" i="1"/>
  <c r="I1591" i="1"/>
  <c r="I1594" i="1" s="1"/>
  <c r="I1596" i="1" s="1"/>
  <c r="H1591" i="1"/>
  <c r="G1591" i="1"/>
  <c r="F1591" i="1"/>
  <c r="E1591" i="1"/>
  <c r="E1594" i="1" s="1"/>
  <c r="E1596" i="1" s="1"/>
  <c r="D1591" i="1"/>
  <c r="C1591" i="1"/>
  <c r="B1591" i="1"/>
  <c r="Y1590" i="1"/>
  <c r="X1590" i="1"/>
  <c r="X1594" i="1" s="1"/>
  <c r="X1596" i="1" s="1"/>
  <c r="W1590" i="1"/>
  <c r="V1590" i="1"/>
  <c r="U1590" i="1"/>
  <c r="T1590" i="1"/>
  <c r="T1594" i="1" s="1"/>
  <c r="T1596" i="1" s="1"/>
  <c r="S1590" i="1"/>
  <c r="R1590" i="1"/>
  <c r="Q1590" i="1"/>
  <c r="P1590" i="1"/>
  <c r="P1594" i="1" s="1"/>
  <c r="P1596" i="1" s="1"/>
  <c r="O1590" i="1"/>
  <c r="N1590" i="1"/>
  <c r="Z1590" i="1" s="1"/>
  <c r="M1590" i="1"/>
  <c r="L1590" i="1"/>
  <c r="L1594" i="1" s="1"/>
  <c r="L1596" i="1" s="1"/>
  <c r="K1590" i="1"/>
  <c r="J1590" i="1"/>
  <c r="I1590" i="1"/>
  <c r="H1590" i="1"/>
  <c r="H1594" i="1" s="1"/>
  <c r="H1596" i="1" s="1"/>
  <c r="G1590" i="1"/>
  <c r="F1590" i="1"/>
  <c r="E1590" i="1"/>
  <c r="D1590" i="1"/>
  <c r="D1594" i="1" s="1"/>
  <c r="D1596" i="1" s="1"/>
  <c r="C1590" i="1"/>
  <c r="B1590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W1584" i="1" s="1"/>
  <c r="V1582" i="1"/>
  <c r="U1582" i="1"/>
  <c r="T1582" i="1"/>
  <c r="S1582" i="1"/>
  <c r="S1584" i="1" s="1"/>
  <c r="R1582" i="1"/>
  <c r="Q1582" i="1"/>
  <c r="P1582" i="1"/>
  <c r="O1582" i="1"/>
  <c r="O1584" i="1" s="1"/>
  <c r="N1582" i="1"/>
  <c r="Z1582" i="1" s="1"/>
  <c r="AA1582" i="1" s="1"/>
  <c r="M1582" i="1"/>
  <c r="L1582" i="1"/>
  <c r="K1582" i="1"/>
  <c r="K1584" i="1" s="1"/>
  <c r="J1582" i="1"/>
  <c r="I1582" i="1"/>
  <c r="H1582" i="1"/>
  <c r="G1582" i="1"/>
  <c r="G1584" i="1" s="1"/>
  <c r="F1582" i="1"/>
  <c r="E1582" i="1"/>
  <c r="D1582" i="1"/>
  <c r="C1582" i="1"/>
  <c r="C1584" i="1" s="1"/>
  <c r="B1582" i="1"/>
  <c r="Y1581" i="1"/>
  <c r="X1581" i="1"/>
  <c r="W1581" i="1"/>
  <c r="V1581" i="1"/>
  <c r="V1584" i="1" s="1"/>
  <c r="V1586" i="1" s="1"/>
  <c r="U1581" i="1"/>
  <c r="T1581" i="1"/>
  <c r="S1581" i="1"/>
  <c r="R1581" i="1"/>
  <c r="R1584" i="1" s="1"/>
  <c r="R1586" i="1" s="1"/>
  <c r="Q1581" i="1"/>
  <c r="P1581" i="1"/>
  <c r="O1581" i="1"/>
  <c r="N1581" i="1"/>
  <c r="N1584" i="1" s="1"/>
  <c r="N1586" i="1" s="1"/>
  <c r="M1581" i="1"/>
  <c r="L1581" i="1"/>
  <c r="K1581" i="1"/>
  <c r="J1581" i="1"/>
  <c r="J1584" i="1" s="1"/>
  <c r="J1586" i="1" s="1"/>
  <c r="I1581" i="1"/>
  <c r="H1581" i="1"/>
  <c r="G1581" i="1"/>
  <c r="F1581" i="1"/>
  <c r="F1584" i="1" s="1"/>
  <c r="F1586" i="1" s="1"/>
  <c r="E1581" i="1"/>
  <c r="D1581" i="1"/>
  <c r="C1581" i="1"/>
  <c r="B1581" i="1"/>
  <c r="B1584" i="1" s="1"/>
  <c r="B1586" i="1" s="1"/>
  <c r="Y1580" i="1"/>
  <c r="X1580" i="1"/>
  <c r="X1584" i="1" s="1"/>
  <c r="W1580" i="1"/>
  <c r="V1580" i="1"/>
  <c r="U1580" i="1"/>
  <c r="T1580" i="1"/>
  <c r="T1584" i="1" s="1"/>
  <c r="S1580" i="1"/>
  <c r="R1580" i="1"/>
  <c r="Q1580" i="1"/>
  <c r="P1580" i="1"/>
  <c r="P1584" i="1" s="1"/>
  <c r="O1580" i="1"/>
  <c r="N1580" i="1"/>
  <c r="M1580" i="1"/>
  <c r="L1580" i="1"/>
  <c r="L1584" i="1" s="1"/>
  <c r="K1580" i="1"/>
  <c r="J1580" i="1"/>
  <c r="I1580" i="1"/>
  <c r="H1580" i="1"/>
  <c r="H1584" i="1" s="1"/>
  <c r="G1580" i="1"/>
  <c r="F1580" i="1"/>
  <c r="E1580" i="1"/>
  <c r="D1580" i="1"/>
  <c r="C1580" i="1"/>
  <c r="B1580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T1574" i="1"/>
  <c r="P1574" i="1"/>
  <c r="L1574" i="1"/>
  <c r="D1574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V1561" i="1" s="1"/>
  <c r="V1551" i="1" s="1"/>
  <c r="U1571" i="1"/>
  <c r="T1571" i="1"/>
  <c r="S1571" i="1"/>
  <c r="R1571" i="1"/>
  <c r="R1561" i="1" s="1"/>
  <c r="R1551" i="1" s="1"/>
  <c r="Q1571" i="1"/>
  <c r="P1571" i="1"/>
  <c r="O1571" i="1"/>
  <c r="N1571" i="1"/>
  <c r="M1571" i="1"/>
  <c r="L1571" i="1"/>
  <c r="K1571" i="1"/>
  <c r="J1571" i="1"/>
  <c r="J1561" i="1" s="1"/>
  <c r="J1551" i="1" s="1"/>
  <c r="I1571" i="1"/>
  <c r="H1571" i="1"/>
  <c r="G1571" i="1"/>
  <c r="F1571" i="1"/>
  <c r="F1561" i="1" s="1"/>
  <c r="F1551" i="1" s="1"/>
  <c r="E1571" i="1"/>
  <c r="D1571" i="1"/>
  <c r="C1571" i="1"/>
  <c r="B1571" i="1"/>
  <c r="B1561" i="1" s="1"/>
  <c r="B1551" i="1" s="1"/>
  <c r="Y1570" i="1"/>
  <c r="Y1574" i="1" s="1"/>
  <c r="X1570" i="1"/>
  <c r="W1570" i="1"/>
  <c r="V1570" i="1"/>
  <c r="U1570" i="1"/>
  <c r="U1574" i="1" s="1"/>
  <c r="T1570" i="1"/>
  <c r="S1570" i="1"/>
  <c r="R1570" i="1"/>
  <c r="Q1570" i="1"/>
  <c r="Q1574" i="1" s="1"/>
  <c r="P1570" i="1"/>
  <c r="O1570" i="1"/>
  <c r="N1570" i="1"/>
  <c r="M1570" i="1"/>
  <c r="M1574" i="1" s="1"/>
  <c r="L1570" i="1"/>
  <c r="K1570" i="1"/>
  <c r="J1570" i="1"/>
  <c r="I1570" i="1"/>
  <c r="I1574" i="1" s="1"/>
  <c r="H1570" i="1"/>
  <c r="G1570" i="1"/>
  <c r="F1570" i="1"/>
  <c r="E1570" i="1"/>
  <c r="E1574" i="1" s="1"/>
  <c r="D1570" i="1"/>
  <c r="C1570" i="1"/>
  <c r="B1570" i="1"/>
  <c r="V1565" i="1"/>
  <c r="S1565" i="1"/>
  <c r="R1565" i="1"/>
  <c r="N1565" i="1"/>
  <c r="K1565" i="1"/>
  <c r="J1565" i="1"/>
  <c r="F1565" i="1"/>
  <c r="C1565" i="1"/>
  <c r="B1565" i="1"/>
  <c r="X1563" i="1"/>
  <c r="X1553" i="1" s="1"/>
  <c r="P1563" i="1"/>
  <c r="P1553" i="1" s="1"/>
  <c r="L1563" i="1"/>
  <c r="L1553" i="1" s="1"/>
  <c r="H1563" i="1"/>
  <c r="H1553" i="1" s="1"/>
  <c r="Y1562" i="1"/>
  <c r="Y1552" i="1" s="1"/>
  <c r="V1562" i="1"/>
  <c r="V1552" i="1" s="1"/>
  <c r="U1562" i="1"/>
  <c r="U1552" i="1" s="1"/>
  <c r="R1562" i="1"/>
  <c r="R1552" i="1" s="1"/>
  <c r="Q1562" i="1"/>
  <c r="Q1552" i="1" s="1"/>
  <c r="N1562" i="1"/>
  <c r="N1552" i="1" s="1"/>
  <c r="M1562" i="1"/>
  <c r="M1552" i="1" s="1"/>
  <c r="J1562" i="1"/>
  <c r="J1552" i="1" s="1"/>
  <c r="I1562" i="1"/>
  <c r="I1552" i="1" s="1"/>
  <c r="F1562" i="1"/>
  <c r="F1552" i="1" s="1"/>
  <c r="E1562" i="1"/>
  <c r="E1552" i="1" s="1"/>
  <c r="B1562" i="1"/>
  <c r="B1552" i="1" s="1"/>
  <c r="Y1561" i="1"/>
  <c r="Y1551" i="1" s="1"/>
  <c r="X1561" i="1"/>
  <c r="X1551" i="1" s="1"/>
  <c r="Q1561" i="1"/>
  <c r="Q1551" i="1" s="1"/>
  <c r="P1561" i="1"/>
  <c r="P1551" i="1" s="1"/>
  <c r="M1561" i="1"/>
  <c r="H1561" i="1"/>
  <c r="H1551" i="1" s="1"/>
  <c r="E1561" i="1"/>
  <c r="E1551" i="1" s="1"/>
  <c r="T1560" i="1"/>
  <c r="P1560" i="1"/>
  <c r="L1560" i="1"/>
  <c r="Y1546" i="1"/>
  <c r="U1546" i="1"/>
  <c r="Q1546" i="1"/>
  <c r="I1546" i="1"/>
  <c r="E1546" i="1"/>
  <c r="Y1545" i="1"/>
  <c r="X1545" i="1"/>
  <c r="W1545" i="1"/>
  <c r="W1546" i="1" s="1"/>
  <c r="V1545" i="1"/>
  <c r="U1545" i="1"/>
  <c r="T1545" i="1"/>
  <c r="S1545" i="1"/>
  <c r="S1546" i="1" s="1"/>
  <c r="R1545" i="1"/>
  <c r="Q1545" i="1"/>
  <c r="P1545" i="1"/>
  <c r="O1545" i="1"/>
  <c r="O1546" i="1" s="1"/>
  <c r="N1545" i="1"/>
  <c r="M1545" i="1"/>
  <c r="L1545" i="1"/>
  <c r="K1545" i="1"/>
  <c r="K1546" i="1" s="1"/>
  <c r="J1545" i="1"/>
  <c r="I1545" i="1"/>
  <c r="H1545" i="1"/>
  <c r="G1545" i="1"/>
  <c r="G1546" i="1" s="1"/>
  <c r="F1545" i="1"/>
  <c r="E1545" i="1"/>
  <c r="D1545" i="1"/>
  <c r="C1545" i="1"/>
  <c r="C1546" i="1" s="1"/>
  <c r="B1545" i="1"/>
  <c r="R1544" i="1"/>
  <c r="B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V1544" i="1" s="1"/>
  <c r="U1542" i="1"/>
  <c r="T1542" i="1"/>
  <c r="S1542" i="1"/>
  <c r="R1542" i="1"/>
  <c r="Q1542" i="1"/>
  <c r="P1542" i="1"/>
  <c r="O1542" i="1"/>
  <c r="N1542" i="1"/>
  <c r="N1544" i="1" s="1"/>
  <c r="M1542" i="1"/>
  <c r="L1542" i="1"/>
  <c r="K1542" i="1"/>
  <c r="J1542" i="1"/>
  <c r="J1544" i="1" s="1"/>
  <c r="I1542" i="1"/>
  <c r="H1542" i="1"/>
  <c r="G1542" i="1"/>
  <c r="F1542" i="1"/>
  <c r="F1544" i="1" s="1"/>
  <c r="E1542" i="1"/>
  <c r="D1542" i="1"/>
  <c r="C1542" i="1"/>
  <c r="B1542" i="1"/>
  <c r="Y1541" i="1"/>
  <c r="Y1544" i="1" s="1"/>
  <c r="X1541" i="1"/>
  <c r="W1541" i="1"/>
  <c r="V1541" i="1"/>
  <c r="U1541" i="1"/>
  <c r="U1544" i="1" s="1"/>
  <c r="T1541" i="1"/>
  <c r="S1541" i="1"/>
  <c r="R1541" i="1"/>
  <c r="Q1541" i="1"/>
  <c r="Q1544" i="1" s="1"/>
  <c r="P1541" i="1"/>
  <c r="O1541" i="1"/>
  <c r="N1541" i="1"/>
  <c r="M1541" i="1"/>
  <c r="L1541" i="1"/>
  <c r="K1541" i="1"/>
  <c r="J1541" i="1"/>
  <c r="I1541" i="1"/>
  <c r="I1544" i="1" s="1"/>
  <c r="H1541" i="1"/>
  <c r="G1541" i="1"/>
  <c r="F1541" i="1"/>
  <c r="E1541" i="1"/>
  <c r="E1544" i="1" s="1"/>
  <c r="D1541" i="1"/>
  <c r="C1541" i="1"/>
  <c r="B1541" i="1"/>
  <c r="Y1540" i="1"/>
  <c r="X1540" i="1"/>
  <c r="X1544" i="1" s="1"/>
  <c r="X1546" i="1" s="1"/>
  <c r="W1540" i="1"/>
  <c r="W1544" i="1" s="1"/>
  <c r="V1540" i="1"/>
  <c r="U1540" i="1"/>
  <c r="T1540" i="1"/>
  <c r="T1544" i="1" s="1"/>
  <c r="T1546" i="1" s="1"/>
  <c r="S1540" i="1"/>
  <c r="S1544" i="1" s="1"/>
  <c r="R1540" i="1"/>
  <c r="Q1540" i="1"/>
  <c r="P1540" i="1"/>
  <c r="P1544" i="1" s="1"/>
  <c r="P1546" i="1" s="1"/>
  <c r="O1540" i="1"/>
  <c r="O1544" i="1" s="1"/>
  <c r="N1540" i="1"/>
  <c r="M1540" i="1"/>
  <c r="L1540" i="1"/>
  <c r="L1544" i="1" s="1"/>
  <c r="L1546" i="1" s="1"/>
  <c r="K1540" i="1"/>
  <c r="K1544" i="1" s="1"/>
  <c r="J1540" i="1"/>
  <c r="I1540" i="1"/>
  <c r="H1540" i="1"/>
  <c r="H1544" i="1" s="1"/>
  <c r="H1546" i="1" s="1"/>
  <c r="G1540" i="1"/>
  <c r="G1544" i="1" s="1"/>
  <c r="F1540" i="1"/>
  <c r="E1540" i="1"/>
  <c r="D1540" i="1"/>
  <c r="D1544" i="1" s="1"/>
  <c r="D1546" i="1" s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W1534" i="1" s="1"/>
  <c r="V1532" i="1"/>
  <c r="V1534" i="1" s="1"/>
  <c r="V1536" i="1" s="1"/>
  <c r="U1532" i="1"/>
  <c r="T1532" i="1"/>
  <c r="S1532" i="1"/>
  <c r="R1532" i="1"/>
  <c r="R1534" i="1" s="1"/>
  <c r="R1536" i="1" s="1"/>
  <c r="Q1532" i="1"/>
  <c r="P1532" i="1"/>
  <c r="O1532" i="1"/>
  <c r="O1534" i="1" s="1"/>
  <c r="N1532" i="1"/>
  <c r="N1534" i="1" s="1"/>
  <c r="N1536" i="1" s="1"/>
  <c r="M1532" i="1"/>
  <c r="L1532" i="1"/>
  <c r="K1532" i="1"/>
  <c r="J1532" i="1"/>
  <c r="J1534" i="1" s="1"/>
  <c r="J1536" i="1" s="1"/>
  <c r="I1532" i="1"/>
  <c r="H1532" i="1"/>
  <c r="G1532" i="1"/>
  <c r="G1534" i="1" s="1"/>
  <c r="F1532" i="1"/>
  <c r="F1534" i="1" s="1"/>
  <c r="F1536" i="1" s="1"/>
  <c r="E1532" i="1"/>
  <c r="D1532" i="1"/>
  <c r="C1532" i="1"/>
  <c r="B1532" i="1"/>
  <c r="B1534" i="1" s="1"/>
  <c r="B1536" i="1" s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Y1536" i="1" s="1"/>
  <c r="X1530" i="1"/>
  <c r="X1534" i="1" s="1"/>
  <c r="W1530" i="1"/>
  <c r="V1530" i="1"/>
  <c r="U1530" i="1"/>
  <c r="U1534" i="1" s="1"/>
  <c r="U1536" i="1" s="1"/>
  <c r="T1530" i="1"/>
  <c r="T1534" i="1" s="1"/>
  <c r="S1530" i="1"/>
  <c r="S1534" i="1" s="1"/>
  <c r="R1530" i="1"/>
  <c r="Q1530" i="1"/>
  <c r="Q1534" i="1" s="1"/>
  <c r="Q1536" i="1" s="1"/>
  <c r="P1530" i="1"/>
  <c r="P1534" i="1" s="1"/>
  <c r="O1530" i="1"/>
  <c r="N1530" i="1"/>
  <c r="M1530" i="1"/>
  <c r="M1534" i="1" s="1"/>
  <c r="M1536" i="1" s="1"/>
  <c r="L1530" i="1"/>
  <c r="L1534" i="1" s="1"/>
  <c r="K1530" i="1"/>
  <c r="K1534" i="1" s="1"/>
  <c r="J1530" i="1"/>
  <c r="I1530" i="1"/>
  <c r="I1534" i="1" s="1"/>
  <c r="I1536" i="1" s="1"/>
  <c r="H1530" i="1"/>
  <c r="H1534" i="1" s="1"/>
  <c r="G1530" i="1"/>
  <c r="F1530" i="1"/>
  <c r="E1530" i="1"/>
  <c r="E1534" i="1" s="1"/>
  <c r="E1536" i="1" s="1"/>
  <c r="D1530" i="1"/>
  <c r="D1534" i="1" s="1"/>
  <c r="C1530" i="1"/>
  <c r="C1534" i="1" s="1"/>
  <c r="B1530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X1524" i="1"/>
  <c r="P1524" i="1"/>
  <c r="H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W1524" i="1" s="1"/>
  <c r="W1526" i="1" s="1"/>
  <c r="V1522" i="1"/>
  <c r="U1522" i="1"/>
  <c r="T1522" i="1"/>
  <c r="S1522" i="1"/>
  <c r="S1524" i="1" s="1"/>
  <c r="S1526" i="1" s="1"/>
  <c r="R1522" i="1"/>
  <c r="Q1522" i="1"/>
  <c r="P1522" i="1"/>
  <c r="O1522" i="1"/>
  <c r="O1524" i="1" s="1"/>
  <c r="O1526" i="1" s="1"/>
  <c r="N1522" i="1"/>
  <c r="M1522" i="1"/>
  <c r="L1522" i="1"/>
  <c r="K1522" i="1"/>
  <c r="K1524" i="1" s="1"/>
  <c r="K1526" i="1" s="1"/>
  <c r="J1522" i="1"/>
  <c r="I1522" i="1"/>
  <c r="H1522" i="1"/>
  <c r="G1522" i="1"/>
  <c r="G1524" i="1" s="1"/>
  <c r="G1526" i="1" s="1"/>
  <c r="F1522" i="1"/>
  <c r="E1522" i="1"/>
  <c r="D1522" i="1"/>
  <c r="C1522" i="1"/>
  <c r="C1524" i="1" s="1"/>
  <c r="C1526" i="1" s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W1520" i="1"/>
  <c r="V1520" i="1"/>
  <c r="U1520" i="1"/>
  <c r="U1524" i="1" s="1"/>
  <c r="T1520" i="1"/>
  <c r="T1524" i="1" s="1"/>
  <c r="S1520" i="1"/>
  <c r="R1520" i="1"/>
  <c r="Q1520" i="1"/>
  <c r="Q1524" i="1" s="1"/>
  <c r="P1520" i="1"/>
  <c r="O1520" i="1"/>
  <c r="N1520" i="1"/>
  <c r="M1520" i="1"/>
  <c r="L1520" i="1"/>
  <c r="L1524" i="1" s="1"/>
  <c r="K1520" i="1"/>
  <c r="J1520" i="1"/>
  <c r="I1520" i="1"/>
  <c r="I1524" i="1" s="1"/>
  <c r="H1520" i="1"/>
  <c r="G1520" i="1"/>
  <c r="F1520" i="1"/>
  <c r="E1520" i="1"/>
  <c r="E1524" i="1" s="1"/>
  <c r="D1520" i="1"/>
  <c r="D1524" i="1" s="1"/>
  <c r="C1520" i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4" i="1"/>
  <c r="Q1514" i="1"/>
  <c r="I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AA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X1514" i="1" s="1"/>
  <c r="X1516" i="1" s="1"/>
  <c r="W1511" i="1"/>
  <c r="V1511" i="1"/>
  <c r="U1511" i="1"/>
  <c r="T1511" i="1"/>
  <c r="T1514" i="1" s="1"/>
  <c r="T1516" i="1" s="1"/>
  <c r="S1511" i="1"/>
  <c r="R1511" i="1"/>
  <c r="Q1511" i="1"/>
  <c r="P1511" i="1"/>
  <c r="P1514" i="1" s="1"/>
  <c r="P1516" i="1" s="1"/>
  <c r="O1511" i="1"/>
  <c r="N1511" i="1"/>
  <c r="M1511" i="1"/>
  <c r="Z1511" i="1" s="1"/>
  <c r="AB1511" i="1" s="1"/>
  <c r="L1511" i="1"/>
  <c r="L1514" i="1" s="1"/>
  <c r="L1516" i="1" s="1"/>
  <c r="K1511" i="1"/>
  <c r="J1511" i="1"/>
  <c r="I1511" i="1"/>
  <c r="H1511" i="1"/>
  <c r="H1514" i="1" s="1"/>
  <c r="H1516" i="1" s="1"/>
  <c r="G1511" i="1"/>
  <c r="F1511" i="1"/>
  <c r="E1511" i="1"/>
  <c r="D1511" i="1"/>
  <c r="D1514" i="1" s="1"/>
  <c r="D1516" i="1" s="1"/>
  <c r="C1511" i="1"/>
  <c r="B1511" i="1"/>
  <c r="Y1510" i="1"/>
  <c r="X1510" i="1"/>
  <c r="W1510" i="1"/>
  <c r="V1510" i="1"/>
  <c r="V1514" i="1" s="1"/>
  <c r="U1510" i="1"/>
  <c r="U1514" i="1" s="1"/>
  <c r="T1510" i="1"/>
  <c r="S1510" i="1"/>
  <c r="R1510" i="1"/>
  <c r="R1514" i="1" s="1"/>
  <c r="Q1510" i="1"/>
  <c r="P1510" i="1"/>
  <c r="O1510" i="1"/>
  <c r="N1510" i="1"/>
  <c r="N1514" i="1" s="1"/>
  <c r="M1510" i="1"/>
  <c r="M1514" i="1" s="1"/>
  <c r="L1510" i="1"/>
  <c r="K1510" i="1"/>
  <c r="J1510" i="1"/>
  <c r="J1514" i="1" s="1"/>
  <c r="I1510" i="1"/>
  <c r="H1510" i="1"/>
  <c r="G1510" i="1"/>
  <c r="F1510" i="1"/>
  <c r="F1514" i="1" s="1"/>
  <c r="E1510" i="1"/>
  <c r="E1514" i="1" s="1"/>
  <c r="D1510" i="1"/>
  <c r="C1510" i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S1504" i="1" s="1"/>
  <c r="R1502" i="1"/>
  <c r="Q1502" i="1"/>
  <c r="P1502" i="1"/>
  <c r="O1502" i="1"/>
  <c r="O1504" i="1" s="1"/>
  <c r="N1502" i="1"/>
  <c r="Z1502" i="1" s="1"/>
  <c r="AA1502" i="1" s="1"/>
  <c r="M1502" i="1"/>
  <c r="L1502" i="1"/>
  <c r="K1502" i="1"/>
  <c r="K1504" i="1" s="1"/>
  <c r="J1502" i="1"/>
  <c r="I1502" i="1"/>
  <c r="H1502" i="1"/>
  <c r="G1502" i="1"/>
  <c r="G1504" i="1" s="1"/>
  <c r="F1502" i="1"/>
  <c r="E1502" i="1"/>
  <c r="D1502" i="1"/>
  <c r="C1502" i="1"/>
  <c r="C1504" i="1" s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Z1501" i="1" s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Y1506" i="1" s="1"/>
  <c r="X1500" i="1"/>
  <c r="X1504" i="1" s="1"/>
  <c r="X1506" i="1" s="1"/>
  <c r="W1500" i="1"/>
  <c r="V1500" i="1"/>
  <c r="V1504" i="1" s="1"/>
  <c r="U1500" i="1"/>
  <c r="U1504" i="1" s="1"/>
  <c r="U1506" i="1" s="1"/>
  <c r="T1500" i="1"/>
  <c r="T1504" i="1" s="1"/>
  <c r="T1506" i="1" s="1"/>
  <c r="S1500" i="1"/>
  <c r="R1500" i="1"/>
  <c r="R1504" i="1" s="1"/>
  <c r="Q1500" i="1"/>
  <c r="Q1504" i="1" s="1"/>
  <c r="Q1506" i="1" s="1"/>
  <c r="P1500" i="1"/>
  <c r="P1504" i="1" s="1"/>
  <c r="P1506" i="1" s="1"/>
  <c r="O1500" i="1"/>
  <c r="N1500" i="1"/>
  <c r="N1504" i="1" s="1"/>
  <c r="M1500" i="1"/>
  <c r="M1504" i="1" s="1"/>
  <c r="M1506" i="1" s="1"/>
  <c r="L1500" i="1"/>
  <c r="L1504" i="1" s="1"/>
  <c r="L1506" i="1" s="1"/>
  <c r="K1500" i="1"/>
  <c r="J1500" i="1"/>
  <c r="J1504" i="1" s="1"/>
  <c r="I1500" i="1"/>
  <c r="I1504" i="1" s="1"/>
  <c r="I1506" i="1" s="1"/>
  <c r="H1500" i="1"/>
  <c r="H1504" i="1" s="1"/>
  <c r="H1506" i="1" s="1"/>
  <c r="G1500" i="1"/>
  <c r="F1500" i="1"/>
  <c r="F1504" i="1" s="1"/>
  <c r="E1500" i="1"/>
  <c r="E1504" i="1" s="1"/>
  <c r="E1506" i="1" s="1"/>
  <c r="D1500" i="1"/>
  <c r="C1500" i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AA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X1494" i="1" s="1"/>
  <c r="W1492" i="1"/>
  <c r="V1492" i="1"/>
  <c r="U1492" i="1"/>
  <c r="T1492" i="1"/>
  <c r="T1494" i="1" s="1"/>
  <c r="S1492" i="1"/>
  <c r="R1492" i="1"/>
  <c r="Q1492" i="1"/>
  <c r="P1492" i="1"/>
  <c r="P1494" i="1" s="1"/>
  <c r="O1492" i="1"/>
  <c r="N1492" i="1"/>
  <c r="M1492" i="1"/>
  <c r="Z1492" i="1" s="1"/>
  <c r="L1492" i="1"/>
  <c r="L1494" i="1" s="1"/>
  <c r="K1492" i="1"/>
  <c r="J1492" i="1"/>
  <c r="I1492" i="1"/>
  <c r="H1492" i="1"/>
  <c r="H1494" i="1" s="1"/>
  <c r="G1492" i="1"/>
  <c r="F1492" i="1"/>
  <c r="E1492" i="1"/>
  <c r="D1492" i="1"/>
  <c r="AA1492" i="1" s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W1490" i="1"/>
  <c r="W1494" i="1" s="1"/>
  <c r="W1496" i="1" s="1"/>
  <c r="V1490" i="1"/>
  <c r="V1494" i="1" s="1"/>
  <c r="U1490" i="1"/>
  <c r="U1494" i="1" s="1"/>
  <c r="T1490" i="1"/>
  <c r="S1490" i="1"/>
  <c r="S1494" i="1" s="1"/>
  <c r="S1496" i="1" s="1"/>
  <c r="R1490" i="1"/>
  <c r="R1494" i="1" s="1"/>
  <c r="Q1490" i="1"/>
  <c r="Q1494" i="1" s="1"/>
  <c r="P1490" i="1"/>
  <c r="O1490" i="1"/>
  <c r="O1494" i="1" s="1"/>
  <c r="O1496" i="1" s="1"/>
  <c r="N1490" i="1"/>
  <c r="N1494" i="1" s="1"/>
  <c r="M1490" i="1"/>
  <c r="M1494" i="1" s="1"/>
  <c r="L1490" i="1"/>
  <c r="K1490" i="1"/>
  <c r="K1494" i="1" s="1"/>
  <c r="K1496" i="1" s="1"/>
  <c r="J1490" i="1"/>
  <c r="J1494" i="1" s="1"/>
  <c r="I1490" i="1"/>
  <c r="I1494" i="1" s="1"/>
  <c r="H1490" i="1"/>
  <c r="G1490" i="1"/>
  <c r="G1494" i="1" s="1"/>
  <c r="G1496" i="1" s="1"/>
  <c r="F1490" i="1"/>
  <c r="F1494" i="1" s="1"/>
  <c r="E1490" i="1"/>
  <c r="E1494" i="1" s="1"/>
  <c r="D1490" i="1"/>
  <c r="C1490" i="1"/>
  <c r="C1494" i="1" s="1"/>
  <c r="C1496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Z1485" i="1" s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V1484" i="1" s="1"/>
  <c r="U1482" i="1"/>
  <c r="T1482" i="1"/>
  <c r="S1482" i="1"/>
  <c r="R1482" i="1"/>
  <c r="R1484" i="1" s="1"/>
  <c r="Q1482" i="1"/>
  <c r="P1482" i="1"/>
  <c r="O1482" i="1"/>
  <c r="N1482" i="1"/>
  <c r="N1484" i="1" s="1"/>
  <c r="M1482" i="1"/>
  <c r="L1482" i="1"/>
  <c r="K1482" i="1"/>
  <c r="J1482" i="1"/>
  <c r="J1484" i="1" s="1"/>
  <c r="I1482" i="1"/>
  <c r="H1482" i="1"/>
  <c r="G1482" i="1"/>
  <c r="F1482" i="1"/>
  <c r="F1484" i="1" s="1"/>
  <c r="E1482" i="1"/>
  <c r="D1482" i="1"/>
  <c r="C1482" i="1"/>
  <c r="B1482" i="1"/>
  <c r="B1484" i="1" s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Y1486" i="1" s="1"/>
  <c r="X1480" i="1"/>
  <c r="X1484" i="1" s="1"/>
  <c r="W1480" i="1"/>
  <c r="W1484" i="1" s="1"/>
  <c r="V1480" i="1"/>
  <c r="U1480" i="1"/>
  <c r="U1484" i="1" s="1"/>
  <c r="U1486" i="1" s="1"/>
  <c r="T1480" i="1"/>
  <c r="T1484" i="1" s="1"/>
  <c r="S1480" i="1"/>
  <c r="S1484" i="1" s="1"/>
  <c r="R1480" i="1"/>
  <c r="Q1480" i="1"/>
  <c r="Q1484" i="1" s="1"/>
  <c r="Q1486" i="1" s="1"/>
  <c r="P1480" i="1"/>
  <c r="P1484" i="1" s="1"/>
  <c r="O1480" i="1"/>
  <c r="O1484" i="1" s="1"/>
  <c r="N1480" i="1"/>
  <c r="Z1480" i="1" s="1"/>
  <c r="M1480" i="1"/>
  <c r="M1484" i="1" s="1"/>
  <c r="M1486" i="1" s="1"/>
  <c r="L1480" i="1"/>
  <c r="L1484" i="1" s="1"/>
  <c r="K1480" i="1"/>
  <c r="K1484" i="1" s="1"/>
  <c r="J1480" i="1"/>
  <c r="I1480" i="1"/>
  <c r="I1484" i="1" s="1"/>
  <c r="I1486" i="1" s="1"/>
  <c r="H1480" i="1"/>
  <c r="H1484" i="1" s="1"/>
  <c r="G1480" i="1"/>
  <c r="G1484" i="1" s="1"/>
  <c r="F1480" i="1"/>
  <c r="E1480" i="1"/>
  <c r="E1484" i="1" s="1"/>
  <c r="E1486" i="1" s="1"/>
  <c r="D1480" i="1"/>
  <c r="D1484" i="1" s="1"/>
  <c r="C1480" i="1"/>
  <c r="C1484" i="1" s="1"/>
  <c r="B1480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W1474" i="1" s="1"/>
  <c r="V1472" i="1"/>
  <c r="U1472" i="1"/>
  <c r="T1472" i="1"/>
  <c r="S1472" i="1"/>
  <c r="S1474" i="1" s="1"/>
  <c r="R1472" i="1"/>
  <c r="Q1472" i="1"/>
  <c r="P1472" i="1"/>
  <c r="O1472" i="1"/>
  <c r="O1474" i="1" s="1"/>
  <c r="N1472" i="1"/>
  <c r="M1472" i="1"/>
  <c r="Z1472" i="1" s="1"/>
  <c r="AA1472" i="1" s="1"/>
  <c r="L1472" i="1"/>
  <c r="K1472" i="1"/>
  <c r="K1474" i="1" s="1"/>
  <c r="J1472" i="1"/>
  <c r="I1472" i="1"/>
  <c r="H1472" i="1"/>
  <c r="G1472" i="1"/>
  <c r="G1474" i="1" s="1"/>
  <c r="F1472" i="1"/>
  <c r="E1472" i="1"/>
  <c r="D1472" i="1"/>
  <c r="C1472" i="1"/>
  <c r="C1474" i="1" s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AA1471" i="1" s="1"/>
  <c r="C1471" i="1"/>
  <c r="B1471" i="1"/>
  <c r="Y1470" i="1"/>
  <c r="Y1474" i="1" s="1"/>
  <c r="X1470" i="1"/>
  <c r="X1474" i="1" s="1"/>
  <c r="W1470" i="1"/>
  <c r="V1470" i="1"/>
  <c r="V1474" i="1" s="1"/>
  <c r="V1476" i="1" s="1"/>
  <c r="U1470" i="1"/>
  <c r="U1474" i="1" s="1"/>
  <c r="T1470" i="1"/>
  <c r="T1474" i="1" s="1"/>
  <c r="S1470" i="1"/>
  <c r="R1470" i="1"/>
  <c r="R1474" i="1" s="1"/>
  <c r="R1476" i="1" s="1"/>
  <c r="Q1470" i="1"/>
  <c r="Q1474" i="1" s="1"/>
  <c r="P1470" i="1"/>
  <c r="P1474" i="1" s="1"/>
  <c r="O1470" i="1"/>
  <c r="N1470" i="1"/>
  <c r="N1474" i="1" s="1"/>
  <c r="N1476" i="1" s="1"/>
  <c r="M1470" i="1"/>
  <c r="M1474" i="1" s="1"/>
  <c r="L1470" i="1"/>
  <c r="L1474" i="1" s="1"/>
  <c r="K1470" i="1"/>
  <c r="J1470" i="1"/>
  <c r="J1474" i="1" s="1"/>
  <c r="J1476" i="1" s="1"/>
  <c r="I1470" i="1"/>
  <c r="I1474" i="1" s="1"/>
  <c r="H1470" i="1"/>
  <c r="H1474" i="1" s="1"/>
  <c r="G1470" i="1"/>
  <c r="F1470" i="1"/>
  <c r="F1474" i="1" s="1"/>
  <c r="F1476" i="1" s="1"/>
  <c r="E1470" i="1"/>
  <c r="E1474" i="1" s="1"/>
  <c r="D1470" i="1"/>
  <c r="C1470" i="1"/>
  <c r="B1470" i="1"/>
  <c r="B1474" i="1" s="1"/>
  <c r="B1476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X1464" i="1" s="1"/>
  <c r="W1462" i="1"/>
  <c r="V1462" i="1"/>
  <c r="U1462" i="1"/>
  <c r="T1462" i="1"/>
  <c r="T1464" i="1" s="1"/>
  <c r="S1462" i="1"/>
  <c r="R1462" i="1"/>
  <c r="Q1462" i="1"/>
  <c r="P1462" i="1"/>
  <c r="P1464" i="1" s="1"/>
  <c r="O1462" i="1"/>
  <c r="N1462" i="1"/>
  <c r="Z1462" i="1" s="1"/>
  <c r="M1462" i="1"/>
  <c r="L1462" i="1"/>
  <c r="L1464" i="1" s="1"/>
  <c r="K1462" i="1"/>
  <c r="J1462" i="1"/>
  <c r="I1462" i="1"/>
  <c r="H1462" i="1"/>
  <c r="H1464" i="1" s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W1460" i="1"/>
  <c r="W1464" i="1" s="1"/>
  <c r="W1466" i="1" s="1"/>
  <c r="V1460" i="1"/>
  <c r="V1464" i="1" s="1"/>
  <c r="U1460" i="1"/>
  <c r="U1464" i="1" s="1"/>
  <c r="T1460" i="1"/>
  <c r="S1460" i="1"/>
  <c r="S1464" i="1" s="1"/>
  <c r="S1466" i="1" s="1"/>
  <c r="R1460" i="1"/>
  <c r="R1464" i="1" s="1"/>
  <c r="Q1460" i="1"/>
  <c r="Q1464" i="1" s="1"/>
  <c r="P1460" i="1"/>
  <c r="O1460" i="1"/>
  <c r="O1464" i="1" s="1"/>
  <c r="O1466" i="1" s="1"/>
  <c r="N1460" i="1"/>
  <c r="N1464" i="1" s="1"/>
  <c r="M1460" i="1"/>
  <c r="M1464" i="1" s="1"/>
  <c r="L1460" i="1"/>
  <c r="K1460" i="1"/>
  <c r="K1464" i="1" s="1"/>
  <c r="K1466" i="1" s="1"/>
  <c r="J1460" i="1"/>
  <c r="J1464" i="1" s="1"/>
  <c r="I1460" i="1"/>
  <c r="I1464" i="1" s="1"/>
  <c r="H1460" i="1"/>
  <c r="G1460" i="1"/>
  <c r="G1464" i="1" s="1"/>
  <c r="G1466" i="1" s="1"/>
  <c r="F1460" i="1"/>
  <c r="F1464" i="1" s="1"/>
  <c r="E1460" i="1"/>
  <c r="E1464" i="1" s="1"/>
  <c r="D1460" i="1"/>
  <c r="C1460" i="1"/>
  <c r="C1464" i="1" s="1"/>
  <c r="C1466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X1452" i="1"/>
  <c r="W1452" i="1"/>
  <c r="V1452" i="1"/>
  <c r="U1452" i="1"/>
  <c r="U1454" i="1" s="1"/>
  <c r="T1452" i="1"/>
  <c r="S1452" i="1"/>
  <c r="R1452" i="1"/>
  <c r="Q1452" i="1"/>
  <c r="Q1454" i="1" s="1"/>
  <c r="P1452" i="1"/>
  <c r="O1452" i="1"/>
  <c r="N1452" i="1"/>
  <c r="M1452" i="1"/>
  <c r="Z1452" i="1" s="1"/>
  <c r="L1452" i="1"/>
  <c r="K1452" i="1"/>
  <c r="J1452" i="1"/>
  <c r="I1452" i="1"/>
  <c r="I1454" i="1" s="1"/>
  <c r="H1452" i="1"/>
  <c r="G1452" i="1"/>
  <c r="F1452" i="1"/>
  <c r="E1452" i="1"/>
  <c r="E1454" i="1" s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X1456" i="1" s="1"/>
  <c r="W1450" i="1"/>
  <c r="W1454" i="1" s="1"/>
  <c r="V1450" i="1"/>
  <c r="V1454" i="1" s="1"/>
  <c r="U1450" i="1"/>
  <c r="T1450" i="1"/>
  <c r="T1454" i="1" s="1"/>
  <c r="T1456" i="1" s="1"/>
  <c r="S1450" i="1"/>
  <c r="S1454" i="1" s="1"/>
  <c r="R1450" i="1"/>
  <c r="R1454" i="1" s="1"/>
  <c r="Q1450" i="1"/>
  <c r="P1450" i="1"/>
  <c r="P1454" i="1" s="1"/>
  <c r="P1456" i="1" s="1"/>
  <c r="O1450" i="1"/>
  <c r="O1454" i="1" s="1"/>
  <c r="N1450" i="1"/>
  <c r="N1454" i="1" s="1"/>
  <c r="M1450" i="1"/>
  <c r="L1450" i="1"/>
  <c r="L1454" i="1" s="1"/>
  <c r="L1456" i="1" s="1"/>
  <c r="K1450" i="1"/>
  <c r="K1454" i="1" s="1"/>
  <c r="J1450" i="1"/>
  <c r="J1454" i="1" s="1"/>
  <c r="I1450" i="1"/>
  <c r="H1450" i="1"/>
  <c r="H1454" i="1" s="1"/>
  <c r="H1456" i="1" s="1"/>
  <c r="G1450" i="1"/>
  <c r="G1454" i="1" s="1"/>
  <c r="F1450" i="1"/>
  <c r="F1454" i="1" s="1"/>
  <c r="E1450" i="1"/>
  <c r="D1450" i="1"/>
  <c r="D1454" i="1" s="1"/>
  <c r="D1456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V1444" i="1" s="1"/>
  <c r="U1442" i="1"/>
  <c r="T1442" i="1"/>
  <c r="S1442" i="1"/>
  <c r="R1442" i="1"/>
  <c r="R1444" i="1" s="1"/>
  <c r="Q1442" i="1"/>
  <c r="P1442" i="1"/>
  <c r="O1442" i="1"/>
  <c r="N1442" i="1"/>
  <c r="N1444" i="1" s="1"/>
  <c r="M1442" i="1"/>
  <c r="L1442" i="1"/>
  <c r="K1442" i="1"/>
  <c r="J1442" i="1"/>
  <c r="J1444" i="1" s="1"/>
  <c r="I1442" i="1"/>
  <c r="H1442" i="1"/>
  <c r="G1442" i="1"/>
  <c r="F1442" i="1"/>
  <c r="F1444" i="1" s="1"/>
  <c r="E1442" i="1"/>
  <c r="D1442" i="1"/>
  <c r="C1442" i="1"/>
  <c r="B1442" i="1"/>
  <c r="B1444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Y1446" i="1" s="1"/>
  <c r="X1440" i="1"/>
  <c r="X1444" i="1" s="1"/>
  <c r="W1440" i="1"/>
  <c r="W1444" i="1" s="1"/>
  <c r="V1440" i="1"/>
  <c r="U1440" i="1"/>
  <c r="U1444" i="1" s="1"/>
  <c r="U1446" i="1" s="1"/>
  <c r="T1440" i="1"/>
  <c r="T1444" i="1" s="1"/>
  <c r="S1440" i="1"/>
  <c r="S1444" i="1" s="1"/>
  <c r="R1440" i="1"/>
  <c r="Q1440" i="1"/>
  <c r="Q1444" i="1" s="1"/>
  <c r="Q1446" i="1" s="1"/>
  <c r="P1440" i="1"/>
  <c r="P1444" i="1" s="1"/>
  <c r="O1440" i="1"/>
  <c r="O1444" i="1" s="1"/>
  <c r="N1440" i="1"/>
  <c r="M1440" i="1"/>
  <c r="M1444" i="1" s="1"/>
  <c r="M1446" i="1" s="1"/>
  <c r="L1440" i="1"/>
  <c r="L1444" i="1" s="1"/>
  <c r="K1440" i="1"/>
  <c r="K1444" i="1" s="1"/>
  <c r="J1440" i="1"/>
  <c r="I1440" i="1"/>
  <c r="I1444" i="1" s="1"/>
  <c r="I1446" i="1" s="1"/>
  <c r="H1440" i="1"/>
  <c r="H1444" i="1" s="1"/>
  <c r="G1440" i="1"/>
  <c r="G1444" i="1" s="1"/>
  <c r="F1440" i="1"/>
  <c r="E1440" i="1"/>
  <c r="E1444" i="1" s="1"/>
  <c r="E1446" i="1" s="1"/>
  <c r="D1440" i="1"/>
  <c r="D1444" i="1" s="1"/>
  <c r="C1440" i="1"/>
  <c r="C1444" i="1" s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W1434" i="1" s="1"/>
  <c r="V1432" i="1"/>
  <c r="U1432" i="1"/>
  <c r="T1432" i="1"/>
  <c r="S1432" i="1"/>
  <c r="S1434" i="1" s="1"/>
  <c r="R1432" i="1"/>
  <c r="Q1432" i="1"/>
  <c r="P1432" i="1"/>
  <c r="O1432" i="1"/>
  <c r="O1434" i="1" s="1"/>
  <c r="N1432" i="1"/>
  <c r="M1432" i="1"/>
  <c r="Z1432" i="1" s="1"/>
  <c r="AA1432" i="1" s="1"/>
  <c r="L1432" i="1"/>
  <c r="K1432" i="1"/>
  <c r="K1434" i="1" s="1"/>
  <c r="J1432" i="1"/>
  <c r="I1432" i="1"/>
  <c r="H1432" i="1"/>
  <c r="G1432" i="1"/>
  <c r="G1434" i="1" s="1"/>
  <c r="F1432" i="1"/>
  <c r="E1432" i="1"/>
  <c r="D1432" i="1"/>
  <c r="C1432" i="1"/>
  <c r="C1434" i="1" s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AA1431" i="1" s="1"/>
  <c r="C1431" i="1"/>
  <c r="B1431" i="1"/>
  <c r="Y1430" i="1"/>
  <c r="Y1434" i="1" s="1"/>
  <c r="X1430" i="1"/>
  <c r="X1434" i="1" s="1"/>
  <c r="W1430" i="1"/>
  <c r="V1430" i="1"/>
  <c r="V1434" i="1" s="1"/>
  <c r="V1436" i="1" s="1"/>
  <c r="U1430" i="1"/>
  <c r="U1434" i="1" s="1"/>
  <c r="T1430" i="1"/>
  <c r="T1434" i="1" s="1"/>
  <c r="S1430" i="1"/>
  <c r="R1430" i="1"/>
  <c r="R1434" i="1" s="1"/>
  <c r="R1436" i="1" s="1"/>
  <c r="Q1430" i="1"/>
  <c r="Q1434" i="1" s="1"/>
  <c r="P1430" i="1"/>
  <c r="P1434" i="1" s="1"/>
  <c r="O1430" i="1"/>
  <c r="N1430" i="1"/>
  <c r="N1434" i="1" s="1"/>
  <c r="N1436" i="1" s="1"/>
  <c r="M1430" i="1"/>
  <c r="M1434" i="1" s="1"/>
  <c r="L1430" i="1"/>
  <c r="L1434" i="1" s="1"/>
  <c r="K1430" i="1"/>
  <c r="J1430" i="1"/>
  <c r="J1434" i="1" s="1"/>
  <c r="J1436" i="1" s="1"/>
  <c r="I1430" i="1"/>
  <c r="I1434" i="1" s="1"/>
  <c r="H1430" i="1"/>
  <c r="H1434" i="1" s="1"/>
  <c r="G1430" i="1"/>
  <c r="F1430" i="1"/>
  <c r="F1434" i="1" s="1"/>
  <c r="F1436" i="1" s="1"/>
  <c r="E1430" i="1"/>
  <c r="E1434" i="1" s="1"/>
  <c r="D1430" i="1"/>
  <c r="C1430" i="1"/>
  <c r="B1430" i="1"/>
  <c r="B1434" i="1" s="1"/>
  <c r="B1436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AA1423" i="1" s="1"/>
  <c r="C1423" i="1"/>
  <c r="B1423" i="1"/>
  <c r="Y1422" i="1"/>
  <c r="X1422" i="1"/>
  <c r="X1424" i="1" s="1"/>
  <c r="W1422" i="1"/>
  <c r="V1422" i="1"/>
  <c r="U1422" i="1"/>
  <c r="T1422" i="1"/>
  <c r="T1424" i="1" s="1"/>
  <c r="S1422" i="1"/>
  <c r="R1422" i="1"/>
  <c r="Q1422" i="1"/>
  <c r="P1422" i="1"/>
  <c r="P1424" i="1" s="1"/>
  <c r="O1422" i="1"/>
  <c r="N1422" i="1"/>
  <c r="M1422" i="1"/>
  <c r="Z1422" i="1" s="1"/>
  <c r="L1422" i="1"/>
  <c r="L1424" i="1" s="1"/>
  <c r="K1422" i="1"/>
  <c r="J1422" i="1"/>
  <c r="I1422" i="1"/>
  <c r="H1422" i="1"/>
  <c r="H1424" i="1" s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W1420" i="1"/>
  <c r="W1424" i="1" s="1"/>
  <c r="W1426" i="1" s="1"/>
  <c r="V1420" i="1"/>
  <c r="V1424" i="1" s="1"/>
  <c r="U1420" i="1"/>
  <c r="U1424" i="1" s="1"/>
  <c r="T1420" i="1"/>
  <c r="S1420" i="1"/>
  <c r="S1424" i="1" s="1"/>
  <c r="S1426" i="1" s="1"/>
  <c r="R1420" i="1"/>
  <c r="R1424" i="1" s="1"/>
  <c r="Q1420" i="1"/>
  <c r="Q1424" i="1" s="1"/>
  <c r="P1420" i="1"/>
  <c r="O1420" i="1"/>
  <c r="O1424" i="1" s="1"/>
  <c r="O1426" i="1" s="1"/>
  <c r="N1420" i="1"/>
  <c r="N1424" i="1" s="1"/>
  <c r="M1420" i="1"/>
  <c r="M1424" i="1" s="1"/>
  <c r="L1420" i="1"/>
  <c r="K1420" i="1"/>
  <c r="K1424" i="1" s="1"/>
  <c r="K1426" i="1" s="1"/>
  <c r="J1420" i="1"/>
  <c r="J1424" i="1" s="1"/>
  <c r="I1420" i="1"/>
  <c r="I1424" i="1" s="1"/>
  <c r="H1420" i="1"/>
  <c r="G1420" i="1"/>
  <c r="G1424" i="1" s="1"/>
  <c r="G1426" i="1" s="1"/>
  <c r="F1420" i="1"/>
  <c r="F1424" i="1" s="1"/>
  <c r="E1420" i="1"/>
  <c r="E1424" i="1" s="1"/>
  <c r="D1420" i="1"/>
  <c r="C1420" i="1"/>
  <c r="C1424" i="1" s="1"/>
  <c r="C1426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X1412" i="1"/>
  <c r="W1412" i="1"/>
  <c r="V1412" i="1"/>
  <c r="U1412" i="1"/>
  <c r="U1414" i="1" s="1"/>
  <c r="T1412" i="1"/>
  <c r="S1412" i="1"/>
  <c r="R1412" i="1"/>
  <c r="Q1412" i="1"/>
  <c r="Q1414" i="1" s="1"/>
  <c r="P1412" i="1"/>
  <c r="O1412" i="1"/>
  <c r="N1412" i="1"/>
  <c r="M1412" i="1"/>
  <c r="Z1412" i="1" s="1"/>
  <c r="L1412" i="1"/>
  <c r="K1412" i="1"/>
  <c r="J1412" i="1"/>
  <c r="I1412" i="1"/>
  <c r="I1414" i="1" s="1"/>
  <c r="H1412" i="1"/>
  <c r="G1412" i="1"/>
  <c r="F1412" i="1"/>
  <c r="E1412" i="1"/>
  <c r="E1414" i="1" s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E1411" i="1"/>
  <c r="D1411" i="1"/>
  <c r="AA1411" i="1" s="1"/>
  <c r="C1411" i="1"/>
  <c r="B1411" i="1"/>
  <c r="Y1410" i="1"/>
  <c r="X1410" i="1"/>
  <c r="X1414" i="1" s="1"/>
  <c r="X1416" i="1" s="1"/>
  <c r="W1410" i="1"/>
  <c r="W1414" i="1" s="1"/>
  <c r="V1410" i="1"/>
  <c r="V1414" i="1" s="1"/>
  <c r="U1410" i="1"/>
  <c r="T1410" i="1"/>
  <c r="T1414" i="1" s="1"/>
  <c r="T1416" i="1" s="1"/>
  <c r="S1410" i="1"/>
  <c r="S1414" i="1" s="1"/>
  <c r="R1410" i="1"/>
  <c r="R1414" i="1" s="1"/>
  <c r="Q1410" i="1"/>
  <c r="P1410" i="1"/>
  <c r="P1414" i="1" s="1"/>
  <c r="P1416" i="1" s="1"/>
  <c r="O1410" i="1"/>
  <c r="O1414" i="1" s="1"/>
  <c r="N1410" i="1"/>
  <c r="N1414" i="1" s="1"/>
  <c r="M1410" i="1"/>
  <c r="L1410" i="1"/>
  <c r="L1414" i="1" s="1"/>
  <c r="L1416" i="1" s="1"/>
  <c r="K1410" i="1"/>
  <c r="K1414" i="1" s="1"/>
  <c r="J1410" i="1"/>
  <c r="J1414" i="1" s="1"/>
  <c r="I1410" i="1"/>
  <c r="H1410" i="1"/>
  <c r="H1414" i="1" s="1"/>
  <c r="H1416" i="1" s="1"/>
  <c r="G1410" i="1"/>
  <c r="G1414" i="1" s="1"/>
  <c r="F1410" i="1"/>
  <c r="F1414" i="1" s="1"/>
  <c r="E1410" i="1"/>
  <c r="D1410" i="1"/>
  <c r="D1414" i="1" s="1"/>
  <c r="D1416" i="1" s="1"/>
  <c r="C1410" i="1"/>
  <c r="C1414" i="1" s="1"/>
  <c r="B1410" i="1"/>
  <c r="B1414" i="1" s="1"/>
  <c r="Y1405" i="1"/>
  <c r="X1405" i="1"/>
  <c r="X1406" i="1" s="1"/>
  <c r="W1405" i="1"/>
  <c r="V1405" i="1"/>
  <c r="U1405" i="1"/>
  <c r="T1405" i="1"/>
  <c r="T1406" i="1" s="1"/>
  <c r="S1405" i="1"/>
  <c r="R1405" i="1"/>
  <c r="Q1405" i="1"/>
  <c r="P1405" i="1"/>
  <c r="P1406" i="1" s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Z1402" i="1" s="1"/>
  <c r="M1402" i="1"/>
  <c r="L1402" i="1"/>
  <c r="K1402" i="1"/>
  <c r="J1402" i="1"/>
  <c r="I1402" i="1"/>
  <c r="H1402" i="1"/>
  <c r="G1402" i="1"/>
  <c r="F1402" i="1"/>
  <c r="E1402" i="1"/>
  <c r="D1402" i="1"/>
  <c r="AA1402" i="1" s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H1371" i="1" s="1"/>
  <c r="H1341" i="1" s="1"/>
  <c r="G1401" i="1"/>
  <c r="F1401" i="1"/>
  <c r="E1401" i="1"/>
  <c r="D1401" i="1"/>
  <c r="AA1401" i="1" s="1"/>
  <c r="C1401" i="1"/>
  <c r="B1401" i="1"/>
  <c r="Y1400" i="1"/>
  <c r="Y1404" i="1" s="1"/>
  <c r="Y1406" i="1" s="1"/>
  <c r="X1400" i="1"/>
  <c r="X1404" i="1" s="1"/>
  <c r="W1400" i="1"/>
  <c r="W1404" i="1" s="1"/>
  <c r="V1400" i="1"/>
  <c r="V1404" i="1" s="1"/>
  <c r="U1400" i="1"/>
  <c r="U1404" i="1" s="1"/>
  <c r="U1406" i="1" s="1"/>
  <c r="T1400" i="1"/>
  <c r="T1404" i="1" s="1"/>
  <c r="S1400" i="1"/>
  <c r="S1404" i="1" s="1"/>
  <c r="R1400" i="1"/>
  <c r="R1404" i="1" s="1"/>
  <c r="Q1400" i="1"/>
  <c r="Q1404" i="1" s="1"/>
  <c r="Q1406" i="1" s="1"/>
  <c r="P1400" i="1"/>
  <c r="P1404" i="1" s="1"/>
  <c r="O1400" i="1"/>
  <c r="O1404" i="1" s="1"/>
  <c r="N1400" i="1"/>
  <c r="N1404" i="1" s="1"/>
  <c r="M1400" i="1"/>
  <c r="M1404" i="1" s="1"/>
  <c r="M1406" i="1" s="1"/>
  <c r="L1400" i="1"/>
  <c r="K1400" i="1"/>
  <c r="K1404" i="1" s="1"/>
  <c r="J1400" i="1"/>
  <c r="J1404" i="1" s="1"/>
  <c r="I1400" i="1"/>
  <c r="I1404" i="1" s="1"/>
  <c r="I1406" i="1" s="1"/>
  <c r="H1400" i="1"/>
  <c r="G1400" i="1"/>
  <c r="G1404" i="1" s="1"/>
  <c r="F1400" i="1"/>
  <c r="F1404" i="1" s="1"/>
  <c r="E1400" i="1"/>
  <c r="E1404" i="1" s="1"/>
  <c r="E1406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W1394" i="1"/>
  <c r="W1396" i="1" s="1"/>
  <c r="O1394" i="1"/>
  <c r="O1396" i="1" s="1"/>
  <c r="K1394" i="1"/>
  <c r="K1396" i="1" s="1"/>
  <c r="Y1393" i="1"/>
  <c r="Y1373" i="1" s="1"/>
  <c r="X1393" i="1"/>
  <c r="W1393" i="1"/>
  <c r="V1393" i="1"/>
  <c r="U1393" i="1"/>
  <c r="U1373" i="1" s="1"/>
  <c r="T1393" i="1"/>
  <c r="S1393" i="1"/>
  <c r="R1393" i="1"/>
  <c r="Q1393" i="1"/>
  <c r="Q1373" i="1" s="1"/>
  <c r="P1393" i="1"/>
  <c r="O1393" i="1"/>
  <c r="N1393" i="1"/>
  <c r="M1393" i="1"/>
  <c r="L1393" i="1"/>
  <c r="K1393" i="1"/>
  <c r="J1393" i="1"/>
  <c r="I1393" i="1"/>
  <c r="I1373" i="1" s="1"/>
  <c r="H1393" i="1"/>
  <c r="G1393" i="1"/>
  <c r="F1393" i="1"/>
  <c r="E1393" i="1"/>
  <c r="E1373" i="1" s="1"/>
  <c r="D1393" i="1"/>
  <c r="C1393" i="1"/>
  <c r="B1393" i="1"/>
  <c r="Y1392" i="1"/>
  <c r="X1392" i="1"/>
  <c r="W1392" i="1"/>
  <c r="W1372" i="1" s="1"/>
  <c r="V1392" i="1"/>
  <c r="U1392" i="1"/>
  <c r="T1392" i="1"/>
  <c r="S1392" i="1"/>
  <c r="S1372" i="1" s="1"/>
  <c r="R1392" i="1"/>
  <c r="Q1392" i="1"/>
  <c r="P1392" i="1"/>
  <c r="O1392" i="1"/>
  <c r="O1372" i="1" s="1"/>
  <c r="N1392" i="1"/>
  <c r="M1392" i="1"/>
  <c r="Z1392" i="1" s="1"/>
  <c r="AA1392" i="1" s="1"/>
  <c r="L1392" i="1"/>
  <c r="K1392" i="1"/>
  <c r="K1372" i="1" s="1"/>
  <c r="J1392" i="1"/>
  <c r="I1392" i="1"/>
  <c r="H1392" i="1"/>
  <c r="G1392" i="1"/>
  <c r="G1372" i="1" s="1"/>
  <c r="F1392" i="1"/>
  <c r="E1392" i="1"/>
  <c r="D1392" i="1"/>
  <c r="C1392" i="1"/>
  <c r="C1372" i="1" s="1"/>
  <c r="B1392" i="1"/>
  <c r="Y1391" i="1"/>
  <c r="X1391" i="1"/>
  <c r="W1391" i="1"/>
  <c r="V1391" i="1"/>
  <c r="V1371" i="1" s="1"/>
  <c r="U1391" i="1"/>
  <c r="T1391" i="1"/>
  <c r="S1391" i="1"/>
  <c r="R1391" i="1"/>
  <c r="R1371" i="1" s="1"/>
  <c r="Q1391" i="1"/>
  <c r="P1391" i="1"/>
  <c r="O1391" i="1"/>
  <c r="N1391" i="1"/>
  <c r="N1371" i="1" s="1"/>
  <c r="M1391" i="1"/>
  <c r="L1391" i="1"/>
  <c r="K1391" i="1"/>
  <c r="J1391" i="1"/>
  <c r="J1371" i="1" s="1"/>
  <c r="I1391" i="1"/>
  <c r="H1391" i="1"/>
  <c r="G1391" i="1"/>
  <c r="F1391" i="1"/>
  <c r="F1371" i="1" s="1"/>
  <c r="E1391" i="1"/>
  <c r="D1391" i="1"/>
  <c r="C1391" i="1"/>
  <c r="B1391" i="1"/>
  <c r="B1371" i="1" s="1"/>
  <c r="Y1390" i="1"/>
  <c r="X1390" i="1"/>
  <c r="W1390" i="1"/>
  <c r="V1390" i="1"/>
  <c r="V1394" i="1" s="1"/>
  <c r="V1396" i="1" s="1"/>
  <c r="U1390" i="1"/>
  <c r="T1390" i="1"/>
  <c r="S1390" i="1"/>
  <c r="R1390" i="1"/>
  <c r="R1394" i="1" s="1"/>
  <c r="R1396" i="1" s="1"/>
  <c r="Q1390" i="1"/>
  <c r="P1390" i="1"/>
  <c r="O1390" i="1"/>
  <c r="N1390" i="1"/>
  <c r="N1394" i="1" s="1"/>
  <c r="N1396" i="1" s="1"/>
  <c r="M1390" i="1"/>
  <c r="L1390" i="1"/>
  <c r="K1390" i="1"/>
  <c r="J1390" i="1"/>
  <c r="J1394" i="1" s="1"/>
  <c r="J1396" i="1" s="1"/>
  <c r="I1390" i="1"/>
  <c r="H1390" i="1"/>
  <c r="G1390" i="1"/>
  <c r="F1390" i="1"/>
  <c r="F1394" i="1" s="1"/>
  <c r="F1396" i="1" s="1"/>
  <c r="E1390" i="1"/>
  <c r="D1390" i="1"/>
  <c r="C1390" i="1"/>
  <c r="B1390" i="1"/>
  <c r="B1394" i="1" s="1"/>
  <c r="B1396" i="1" s="1"/>
  <c r="O1386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T1384" i="1"/>
  <c r="T1386" i="1" s="1"/>
  <c r="P1384" i="1"/>
  <c r="P1386" i="1" s="1"/>
  <c r="L1384" i="1"/>
  <c r="L1386" i="1" s="1"/>
  <c r="Y1383" i="1"/>
  <c r="X1383" i="1"/>
  <c r="W1383" i="1"/>
  <c r="V1383" i="1"/>
  <c r="V1373" i="1" s="1"/>
  <c r="U1383" i="1"/>
  <c r="T1383" i="1"/>
  <c r="S1383" i="1"/>
  <c r="R1383" i="1"/>
  <c r="R1373" i="1" s="1"/>
  <c r="Q1383" i="1"/>
  <c r="P1383" i="1"/>
  <c r="O1383" i="1"/>
  <c r="N1383" i="1"/>
  <c r="N1373" i="1" s="1"/>
  <c r="M1383" i="1"/>
  <c r="L1383" i="1"/>
  <c r="K1383" i="1"/>
  <c r="J1383" i="1"/>
  <c r="J1373" i="1" s="1"/>
  <c r="I1383" i="1"/>
  <c r="H1383" i="1"/>
  <c r="G1383" i="1"/>
  <c r="F1383" i="1"/>
  <c r="F1373" i="1" s="1"/>
  <c r="E1383" i="1"/>
  <c r="D1383" i="1"/>
  <c r="C1383" i="1"/>
  <c r="B1383" i="1"/>
  <c r="B1373" i="1" s="1"/>
  <c r="Y1382" i="1"/>
  <c r="X1382" i="1"/>
  <c r="X1372" i="1" s="1"/>
  <c r="W1382" i="1"/>
  <c r="V1382" i="1"/>
  <c r="U1382" i="1"/>
  <c r="T1382" i="1"/>
  <c r="T1372" i="1" s="1"/>
  <c r="S1382" i="1"/>
  <c r="R1382" i="1"/>
  <c r="Q1382" i="1"/>
  <c r="P1382" i="1"/>
  <c r="P1372" i="1" s="1"/>
  <c r="O1382" i="1"/>
  <c r="N1382" i="1"/>
  <c r="M1382" i="1"/>
  <c r="Z1382" i="1" s="1"/>
  <c r="L1382" i="1"/>
  <c r="L1372" i="1" s="1"/>
  <c r="K1382" i="1"/>
  <c r="J1382" i="1"/>
  <c r="I1382" i="1"/>
  <c r="H1382" i="1"/>
  <c r="H1372" i="1" s="1"/>
  <c r="G1382" i="1"/>
  <c r="F1382" i="1"/>
  <c r="E1382" i="1"/>
  <c r="D1382" i="1"/>
  <c r="D1384" i="1" s="1"/>
  <c r="D1386" i="1" s="1"/>
  <c r="C1382" i="1"/>
  <c r="B1382" i="1"/>
  <c r="Y1381" i="1"/>
  <c r="X1381" i="1"/>
  <c r="W1381" i="1"/>
  <c r="W1371" i="1" s="1"/>
  <c r="V1381" i="1"/>
  <c r="U1381" i="1"/>
  <c r="T1381" i="1"/>
  <c r="S1381" i="1"/>
  <c r="S1371" i="1" s="1"/>
  <c r="R1381" i="1"/>
  <c r="Q1381" i="1"/>
  <c r="P1381" i="1"/>
  <c r="O1381" i="1"/>
  <c r="O1371" i="1" s="1"/>
  <c r="N1381" i="1"/>
  <c r="M1381" i="1"/>
  <c r="L1381" i="1"/>
  <c r="K1381" i="1"/>
  <c r="K1371" i="1" s="1"/>
  <c r="J1381" i="1"/>
  <c r="I1381" i="1"/>
  <c r="H1381" i="1"/>
  <c r="G1381" i="1"/>
  <c r="G1371" i="1" s="1"/>
  <c r="F1381" i="1"/>
  <c r="E1381" i="1"/>
  <c r="D1381" i="1"/>
  <c r="C1381" i="1"/>
  <c r="C1371" i="1" s="1"/>
  <c r="B1381" i="1"/>
  <c r="Y1380" i="1"/>
  <c r="X1380" i="1"/>
  <c r="W1380" i="1"/>
  <c r="W1384" i="1" s="1"/>
  <c r="W1386" i="1" s="1"/>
  <c r="V1380" i="1"/>
  <c r="V1384" i="1" s="1"/>
  <c r="U1380" i="1"/>
  <c r="T1380" i="1"/>
  <c r="S1380" i="1"/>
  <c r="S1384" i="1" s="1"/>
  <c r="S1386" i="1" s="1"/>
  <c r="R1380" i="1"/>
  <c r="R1384" i="1" s="1"/>
  <c r="Q1380" i="1"/>
  <c r="P1380" i="1"/>
  <c r="O1380" i="1"/>
  <c r="O1384" i="1" s="1"/>
  <c r="N1380" i="1"/>
  <c r="N1384" i="1" s="1"/>
  <c r="M1380" i="1"/>
  <c r="L1380" i="1"/>
  <c r="K1380" i="1"/>
  <c r="K1384" i="1" s="1"/>
  <c r="K1386" i="1" s="1"/>
  <c r="J1380" i="1"/>
  <c r="J1384" i="1" s="1"/>
  <c r="I1380" i="1"/>
  <c r="H1380" i="1"/>
  <c r="G1380" i="1"/>
  <c r="G1384" i="1" s="1"/>
  <c r="G1386" i="1" s="1"/>
  <c r="F1380" i="1"/>
  <c r="F1384" i="1" s="1"/>
  <c r="E1380" i="1"/>
  <c r="D1380" i="1"/>
  <c r="C1380" i="1"/>
  <c r="C1384" i="1" s="1"/>
  <c r="C1386" i="1" s="1"/>
  <c r="B1380" i="1"/>
  <c r="B1384" i="1" s="1"/>
  <c r="W1375" i="1"/>
  <c r="V1375" i="1"/>
  <c r="S1375" i="1"/>
  <c r="R1375" i="1"/>
  <c r="R1345" i="1" s="1"/>
  <c r="O1375" i="1"/>
  <c r="N1375" i="1"/>
  <c r="K1375" i="1"/>
  <c r="J1375" i="1"/>
  <c r="J1345" i="1" s="1"/>
  <c r="G1375" i="1"/>
  <c r="F1375" i="1"/>
  <c r="C1375" i="1"/>
  <c r="B1375" i="1"/>
  <c r="B1345" i="1" s="1"/>
  <c r="X1373" i="1"/>
  <c r="W1373" i="1"/>
  <c r="T1373" i="1"/>
  <c r="S1373" i="1"/>
  <c r="P1373" i="1"/>
  <c r="O1373" i="1"/>
  <c r="L1373" i="1"/>
  <c r="K1373" i="1"/>
  <c r="H1373" i="1"/>
  <c r="G1373" i="1"/>
  <c r="D1373" i="1"/>
  <c r="C1373" i="1"/>
  <c r="Y1372" i="1"/>
  <c r="Y1342" i="1" s="1"/>
  <c r="V1372" i="1"/>
  <c r="U1372" i="1"/>
  <c r="R1372" i="1"/>
  <c r="Q1372" i="1"/>
  <c r="Q1342" i="1" s="1"/>
  <c r="N1372" i="1"/>
  <c r="M1372" i="1"/>
  <c r="J1372" i="1"/>
  <c r="I1372" i="1"/>
  <c r="I1342" i="1" s="1"/>
  <c r="F1372" i="1"/>
  <c r="E1372" i="1"/>
  <c r="B1372" i="1"/>
  <c r="Y1371" i="1"/>
  <c r="X1371" i="1"/>
  <c r="U1371" i="1"/>
  <c r="T1371" i="1"/>
  <c r="T1341" i="1" s="1"/>
  <c r="Q1371" i="1"/>
  <c r="P1371" i="1"/>
  <c r="M1371" i="1"/>
  <c r="L1371" i="1"/>
  <c r="L1341" i="1" s="1"/>
  <c r="I1371" i="1"/>
  <c r="E1371" i="1"/>
  <c r="D1371" i="1"/>
  <c r="D1341" i="1" s="1"/>
  <c r="W1370" i="1"/>
  <c r="V1370" i="1"/>
  <c r="S1370" i="1"/>
  <c r="S1374" i="1" s="1"/>
  <c r="R1370" i="1"/>
  <c r="O1370" i="1"/>
  <c r="N1370" i="1"/>
  <c r="K1370" i="1"/>
  <c r="K1374" i="1" s="1"/>
  <c r="J1370" i="1"/>
  <c r="G1370" i="1"/>
  <c r="F1370" i="1"/>
  <c r="C1370" i="1"/>
  <c r="C1374" i="1" s="1"/>
  <c r="B1370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V1364" i="1" s="1"/>
  <c r="V1366" i="1" s="1"/>
  <c r="U1362" i="1"/>
  <c r="T1362" i="1"/>
  <c r="S1362" i="1"/>
  <c r="R1362" i="1"/>
  <c r="R1364" i="1" s="1"/>
  <c r="R1366" i="1" s="1"/>
  <c r="Q1362" i="1"/>
  <c r="P1362" i="1"/>
  <c r="O1362" i="1"/>
  <c r="N1362" i="1"/>
  <c r="N1364" i="1" s="1"/>
  <c r="N1366" i="1" s="1"/>
  <c r="M1362" i="1"/>
  <c r="L1362" i="1"/>
  <c r="K1362" i="1"/>
  <c r="J1362" i="1"/>
  <c r="J1364" i="1" s="1"/>
  <c r="J1366" i="1" s="1"/>
  <c r="I1362" i="1"/>
  <c r="H1362" i="1"/>
  <c r="G1362" i="1"/>
  <c r="F1362" i="1"/>
  <c r="F1364" i="1" s="1"/>
  <c r="F1366" i="1" s="1"/>
  <c r="E1362" i="1"/>
  <c r="D1362" i="1"/>
  <c r="C1362" i="1"/>
  <c r="B1362" i="1"/>
  <c r="B1364" i="1" s="1"/>
  <c r="B1366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X1364" i="1" s="1"/>
  <c r="W1360" i="1"/>
  <c r="W1364" i="1" s="1"/>
  <c r="V1360" i="1"/>
  <c r="U1360" i="1"/>
  <c r="T1360" i="1"/>
  <c r="T1364" i="1" s="1"/>
  <c r="S1360" i="1"/>
  <c r="S1364" i="1" s="1"/>
  <c r="R1360" i="1"/>
  <c r="Q1360" i="1"/>
  <c r="P1360" i="1"/>
  <c r="P1364" i="1" s="1"/>
  <c r="O1360" i="1"/>
  <c r="O1364" i="1" s="1"/>
  <c r="N1360" i="1"/>
  <c r="M1360" i="1"/>
  <c r="L1360" i="1"/>
  <c r="L1364" i="1" s="1"/>
  <c r="K1360" i="1"/>
  <c r="K1364" i="1" s="1"/>
  <c r="J1360" i="1"/>
  <c r="I1360" i="1"/>
  <c r="H1360" i="1"/>
  <c r="H1364" i="1" s="1"/>
  <c r="G1360" i="1"/>
  <c r="G1364" i="1" s="1"/>
  <c r="F1360" i="1"/>
  <c r="E1360" i="1"/>
  <c r="D1360" i="1"/>
  <c r="D1364" i="1" s="1"/>
  <c r="C1360" i="1"/>
  <c r="C1364" i="1" s="1"/>
  <c r="B1360" i="1"/>
  <c r="V1356" i="1"/>
  <c r="R1356" i="1"/>
  <c r="F1356" i="1"/>
  <c r="B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O1354" i="1"/>
  <c r="O1356" i="1" s="1"/>
  <c r="Y1353" i="1"/>
  <c r="Y1343" i="1" s="1"/>
  <c r="X1353" i="1"/>
  <c r="W1353" i="1"/>
  <c r="V1353" i="1"/>
  <c r="V1343" i="1" s="1"/>
  <c r="U1353" i="1"/>
  <c r="U1343" i="1" s="1"/>
  <c r="T1353" i="1"/>
  <c r="S1353" i="1"/>
  <c r="R1353" i="1"/>
  <c r="R1343" i="1" s="1"/>
  <c r="Q1353" i="1"/>
  <c r="Q1343" i="1" s="1"/>
  <c r="P1353" i="1"/>
  <c r="O1353" i="1"/>
  <c r="N1353" i="1"/>
  <c r="N1343" i="1" s="1"/>
  <c r="M1353" i="1"/>
  <c r="L1353" i="1"/>
  <c r="K1353" i="1"/>
  <c r="J1353" i="1"/>
  <c r="J1343" i="1" s="1"/>
  <c r="I1353" i="1"/>
  <c r="I1343" i="1" s="1"/>
  <c r="H1353" i="1"/>
  <c r="G1353" i="1"/>
  <c r="F1353" i="1"/>
  <c r="F1343" i="1" s="1"/>
  <c r="E1353" i="1"/>
  <c r="E1343" i="1" s="1"/>
  <c r="D1353" i="1"/>
  <c r="C1353" i="1"/>
  <c r="B1353" i="1"/>
  <c r="B1343" i="1" s="1"/>
  <c r="Y1352" i="1"/>
  <c r="X1352" i="1"/>
  <c r="X1342" i="1" s="1"/>
  <c r="W1352" i="1"/>
  <c r="W1342" i="1" s="1"/>
  <c r="V1352" i="1"/>
  <c r="U1352" i="1"/>
  <c r="T1352" i="1"/>
  <c r="T1342" i="1" s="1"/>
  <c r="S1352" i="1"/>
  <c r="S1342" i="1" s="1"/>
  <c r="R1352" i="1"/>
  <c r="Q1352" i="1"/>
  <c r="P1352" i="1"/>
  <c r="P1342" i="1" s="1"/>
  <c r="O1352" i="1"/>
  <c r="O1342" i="1" s="1"/>
  <c r="N1352" i="1"/>
  <c r="Z1352" i="1" s="1"/>
  <c r="AA1352" i="1" s="1"/>
  <c r="M1352" i="1"/>
  <c r="L1352" i="1"/>
  <c r="L1342" i="1" s="1"/>
  <c r="K1352" i="1"/>
  <c r="K1342" i="1" s="1"/>
  <c r="J1352" i="1"/>
  <c r="I1352" i="1"/>
  <c r="H1352" i="1"/>
  <c r="H1342" i="1" s="1"/>
  <c r="G1352" i="1"/>
  <c r="G1342" i="1" s="1"/>
  <c r="F1352" i="1"/>
  <c r="E1352" i="1"/>
  <c r="D1352" i="1"/>
  <c r="C1352" i="1"/>
  <c r="C1342" i="1" s="1"/>
  <c r="B1352" i="1"/>
  <c r="Y1351" i="1"/>
  <c r="X1351" i="1"/>
  <c r="W1351" i="1"/>
  <c r="W1341" i="1" s="1"/>
  <c r="V1351" i="1"/>
  <c r="U1351" i="1"/>
  <c r="T1351" i="1"/>
  <c r="S1351" i="1"/>
  <c r="S1341" i="1" s="1"/>
  <c r="R1351" i="1"/>
  <c r="Q1351" i="1"/>
  <c r="P1351" i="1"/>
  <c r="O1351" i="1"/>
  <c r="O1341" i="1" s="1"/>
  <c r="N1351" i="1"/>
  <c r="M1351" i="1"/>
  <c r="L1351" i="1"/>
  <c r="K1351" i="1"/>
  <c r="K1341" i="1" s="1"/>
  <c r="J1351" i="1"/>
  <c r="I1351" i="1"/>
  <c r="H1351" i="1"/>
  <c r="G1351" i="1"/>
  <c r="G1341" i="1" s="1"/>
  <c r="F1351" i="1"/>
  <c r="E1351" i="1"/>
  <c r="D1351" i="1"/>
  <c r="C1351" i="1"/>
  <c r="C1341" i="1" s="1"/>
  <c r="B1351" i="1"/>
  <c r="Y1350" i="1"/>
  <c r="X1350" i="1"/>
  <c r="W1350" i="1"/>
  <c r="V1350" i="1"/>
  <c r="V1354" i="1" s="1"/>
  <c r="U1350" i="1"/>
  <c r="T1350" i="1"/>
  <c r="S1350" i="1"/>
  <c r="R1350" i="1"/>
  <c r="R1354" i="1" s="1"/>
  <c r="Q1350" i="1"/>
  <c r="P1350" i="1"/>
  <c r="O1350" i="1"/>
  <c r="N1350" i="1"/>
  <c r="N1354" i="1" s="1"/>
  <c r="N1356" i="1" s="1"/>
  <c r="M1350" i="1"/>
  <c r="L1350" i="1"/>
  <c r="K1350" i="1"/>
  <c r="J1350" i="1"/>
  <c r="J1354" i="1" s="1"/>
  <c r="J1356" i="1" s="1"/>
  <c r="I1350" i="1"/>
  <c r="H1350" i="1"/>
  <c r="G1350" i="1"/>
  <c r="F1350" i="1"/>
  <c r="F1354" i="1" s="1"/>
  <c r="E1350" i="1"/>
  <c r="D1350" i="1"/>
  <c r="C1350" i="1"/>
  <c r="B1350" i="1"/>
  <c r="B1354" i="1" s="1"/>
  <c r="V1345" i="1"/>
  <c r="S1345" i="1"/>
  <c r="N1345" i="1"/>
  <c r="K1345" i="1"/>
  <c r="F1345" i="1"/>
  <c r="C1345" i="1"/>
  <c r="X1343" i="1"/>
  <c r="W1343" i="1"/>
  <c r="T1343" i="1"/>
  <c r="S1343" i="1"/>
  <c r="P1343" i="1"/>
  <c r="O1343" i="1"/>
  <c r="L1343" i="1"/>
  <c r="K1343" i="1"/>
  <c r="H1343" i="1"/>
  <c r="G1343" i="1"/>
  <c r="D1343" i="1"/>
  <c r="C1343" i="1"/>
  <c r="U1342" i="1"/>
  <c r="R1342" i="1"/>
  <c r="M1342" i="1"/>
  <c r="J1342" i="1"/>
  <c r="E1342" i="1"/>
  <c r="B1342" i="1"/>
  <c r="Y1341" i="1"/>
  <c r="X1341" i="1"/>
  <c r="U1341" i="1"/>
  <c r="Q1341" i="1"/>
  <c r="P1341" i="1"/>
  <c r="M1341" i="1"/>
  <c r="I1341" i="1"/>
  <c r="E1341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X1334" i="1"/>
  <c r="P1334" i="1"/>
  <c r="H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S1302" i="1" s="1"/>
  <c r="R1332" i="1"/>
  <c r="Q1332" i="1"/>
  <c r="P1332" i="1"/>
  <c r="O1332" i="1"/>
  <c r="N1332" i="1"/>
  <c r="M1332" i="1"/>
  <c r="L1332" i="1"/>
  <c r="K1332" i="1"/>
  <c r="K1302" i="1" s="1"/>
  <c r="J1332" i="1"/>
  <c r="I1332" i="1"/>
  <c r="H1332" i="1"/>
  <c r="G1332" i="1"/>
  <c r="F1332" i="1"/>
  <c r="E1332" i="1"/>
  <c r="D1332" i="1"/>
  <c r="C1332" i="1"/>
  <c r="C1302" i="1" s="1"/>
  <c r="B1332" i="1"/>
  <c r="Y1331" i="1"/>
  <c r="X1331" i="1"/>
  <c r="W1331" i="1"/>
  <c r="W1334" i="1" s="1"/>
  <c r="W1336" i="1" s="1"/>
  <c r="V1331" i="1"/>
  <c r="V1301" i="1" s="1"/>
  <c r="U1331" i="1"/>
  <c r="T1331" i="1"/>
  <c r="S1331" i="1"/>
  <c r="R1331" i="1"/>
  <c r="Q1331" i="1"/>
  <c r="P1331" i="1"/>
  <c r="O1331" i="1"/>
  <c r="O1334" i="1" s="1"/>
  <c r="O1336" i="1" s="1"/>
  <c r="N1331" i="1"/>
  <c r="N1301" i="1" s="1"/>
  <c r="M1331" i="1"/>
  <c r="L1331" i="1"/>
  <c r="K1331" i="1"/>
  <c r="J1331" i="1"/>
  <c r="I1331" i="1"/>
  <c r="H1331" i="1"/>
  <c r="G1331" i="1"/>
  <c r="G1334" i="1" s="1"/>
  <c r="G1336" i="1" s="1"/>
  <c r="F1331" i="1"/>
  <c r="F1301" i="1" s="1"/>
  <c r="E1331" i="1"/>
  <c r="D1331" i="1"/>
  <c r="C1331" i="1"/>
  <c r="B1331" i="1"/>
  <c r="Y1330" i="1"/>
  <c r="Y1334" i="1" s="1"/>
  <c r="X1330" i="1"/>
  <c r="W1330" i="1"/>
  <c r="V1330" i="1"/>
  <c r="U1330" i="1"/>
  <c r="U1334" i="1" s="1"/>
  <c r="T1330" i="1"/>
  <c r="T1334" i="1" s="1"/>
  <c r="S1330" i="1"/>
  <c r="R1330" i="1"/>
  <c r="Q1330" i="1"/>
  <c r="Q1334" i="1" s="1"/>
  <c r="P1330" i="1"/>
  <c r="O1330" i="1"/>
  <c r="N1330" i="1"/>
  <c r="M1330" i="1"/>
  <c r="L1330" i="1"/>
  <c r="L1334" i="1" s="1"/>
  <c r="K1330" i="1"/>
  <c r="J1330" i="1"/>
  <c r="I1330" i="1"/>
  <c r="I1334" i="1" s="1"/>
  <c r="H1330" i="1"/>
  <c r="G1330" i="1"/>
  <c r="F1330" i="1"/>
  <c r="E1330" i="1"/>
  <c r="E1334" i="1" s="1"/>
  <c r="D1330" i="1"/>
  <c r="D1334" i="1" s="1"/>
  <c r="C1330" i="1"/>
  <c r="B1330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4" i="1"/>
  <c r="Q1324" i="1"/>
  <c r="I1324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X1302" i="1" s="1"/>
  <c r="W1322" i="1"/>
  <c r="V1322" i="1"/>
  <c r="U1322" i="1"/>
  <c r="T1322" i="1"/>
  <c r="T1302" i="1" s="1"/>
  <c r="S1322" i="1"/>
  <c r="R1322" i="1"/>
  <c r="Q1322" i="1"/>
  <c r="P1322" i="1"/>
  <c r="P1302" i="1" s="1"/>
  <c r="O1322" i="1"/>
  <c r="N1322" i="1"/>
  <c r="M1322" i="1"/>
  <c r="L1322" i="1"/>
  <c r="L1302" i="1" s="1"/>
  <c r="K1322" i="1"/>
  <c r="J1322" i="1"/>
  <c r="I1322" i="1"/>
  <c r="H1322" i="1"/>
  <c r="H1302" i="1" s="1"/>
  <c r="G1322" i="1"/>
  <c r="F1322" i="1"/>
  <c r="E1322" i="1"/>
  <c r="D1322" i="1"/>
  <c r="C1322" i="1"/>
  <c r="B1322" i="1"/>
  <c r="Y1321" i="1"/>
  <c r="X1321" i="1"/>
  <c r="X1324" i="1" s="1"/>
  <c r="X1326" i="1" s="1"/>
  <c r="W1321" i="1"/>
  <c r="W1301" i="1" s="1"/>
  <c r="V1321" i="1"/>
  <c r="U1321" i="1"/>
  <c r="T1321" i="1"/>
  <c r="S1321" i="1"/>
  <c r="S1301" i="1" s="1"/>
  <c r="R1321" i="1"/>
  <c r="Q1321" i="1"/>
  <c r="P1321" i="1"/>
  <c r="P1324" i="1" s="1"/>
  <c r="P1326" i="1" s="1"/>
  <c r="O1321" i="1"/>
  <c r="O1301" i="1" s="1"/>
  <c r="N1321" i="1"/>
  <c r="Z1321" i="1" s="1"/>
  <c r="AB1321" i="1" s="1"/>
  <c r="M1321" i="1"/>
  <c r="L1321" i="1"/>
  <c r="K1321" i="1"/>
  <c r="K1301" i="1" s="1"/>
  <c r="J1321" i="1"/>
  <c r="I1321" i="1"/>
  <c r="H1321" i="1"/>
  <c r="H1324" i="1" s="1"/>
  <c r="H1326" i="1" s="1"/>
  <c r="G1321" i="1"/>
  <c r="G1301" i="1" s="1"/>
  <c r="F1321" i="1"/>
  <c r="E1321" i="1"/>
  <c r="D1321" i="1"/>
  <c r="C1321" i="1"/>
  <c r="C1301" i="1" s="1"/>
  <c r="B1321" i="1"/>
  <c r="Y1320" i="1"/>
  <c r="X1320" i="1"/>
  <c r="W1320" i="1"/>
  <c r="V1320" i="1"/>
  <c r="V1324" i="1" s="1"/>
  <c r="U1320" i="1"/>
  <c r="U1324" i="1" s="1"/>
  <c r="T1320" i="1"/>
  <c r="S1320" i="1"/>
  <c r="R1320" i="1"/>
  <c r="R1324" i="1" s="1"/>
  <c r="Q1320" i="1"/>
  <c r="P1320" i="1"/>
  <c r="O1320" i="1"/>
  <c r="N1320" i="1"/>
  <c r="N1324" i="1" s="1"/>
  <c r="M1320" i="1"/>
  <c r="M1324" i="1" s="1"/>
  <c r="L1320" i="1"/>
  <c r="K1320" i="1"/>
  <c r="J1320" i="1"/>
  <c r="J1324" i="1" s="1"/>
  <c r="I1320" i="1"/>
  <c r="H1320" i="1"/>
  <c r="G1320" i="1"/>
  <c r="F1320" i="1"/>
  <c r="F1324" i="1" s="1"/>
  <c r="E1320" i="1"/>
  <c r="E1324" i="1" s="1"/>
  <c r="D1320" i="1"/>
  <c r="C1320" i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R1314" i="1"/>
  <c r="J1314" i="1"/>
  <c r="B1314" i="1"/>
  <c r="Y1313" i="1"/>
  <c r="X1313" i="1"/>
  <c r="W1313" i="1"/>
  <c r="W1303" i="1" s="1"/>
  <c r="W1273" i="1" s="1"/>
  <c r="V1313" i="1"/>
  <c r="U1313" i="1"/>
  <c r="T1313" i="1"/>
  <c r="T1303" i="1" s="1"/>
  <c r="S1313" i="1"/>
  <c r="S1303" i="1" s="1"/>
  <c r="R1313" i="1"/>
  <c r="Q1313" i="1"/>
  <c r="P1313" i="1"/>
  <c r="O1313" i="1"/>
  <c r="O1303" i="1" s="1"/>
  <c r="O1273" i="1" s="1"/>
  <c r="N1313" i="1"/>
  <c r="M1313" i="1"/>
  <c r="L1313" i="1"/>
  <c r="L1303" i="1" s="1"/>
  <c r="K1313" i="1"/>
  <c r="K1303" i="1" s="1"/>
  <c r="J1313" i="1"/>
  <c r="I1313" i="1"/>
  <c r="H1313" i="1"/>
  <c r="G1313" i="1"/>
  <c r="G1303" i="1" s="1"/>
  <c r="G1273" i="1" s="1"/>
  <c r="F1313" i="1"/>
  <c r="E1313" i="1"/>
  <c r="D1313" i="1"/>
  <c r="C1313" i="1"/>
  <c r="C1303" i="1" s="1"/>
  <c r="B1313" i="1"/>
  <c r="Y1312" i="1"/>
  <c r="Y1302" i="1" s="1"/>
  <c r="Y1272" i="1" s="1"/>
  <c r="X1312" i="1"/>
  <c r="W1312" i="1"/>
  <c r="V1312" i="1"/>
  <c r="U1312" i="1"/>
  <c r="U1302" i="1" s="1"/>
  <c r="T1312" i="1"/>
  <c r="S1312" i="1"/>
  <c r="R1312" i="1"/>
  <c r="Q1312" i="1"/>
  <c r="Q1302" i="1" s="1"/>
  <c r="Q1272" i="1" s="1"/>
  <c r="P1312" i="1"/>
  <c r="O1312" i="1"/>
  <c r="N1312" i="1"/>
  <c r="M1312" i="1"/>
  <c r="M1302" i="1" s="1"/>
  <c r="L1312" i="1"/>
  <c r="K1312" i="1"/>
  <c r="J1312" i="1"/>
  <c r="I1312" i="1"/>
  <c r="I1302" i="1" s="1"/>
  <c r="I1272" i="1" s="1"/>
  <c r="H1312" i="1"/>
  <c r="G1312" i="1"/>
  <c r="F1312" i="1"/>
  <c r="E1312" i="1"/>
  <c r="E1302" i="1" s="1"/>
  <c r="D1312" i="1"/>
  <c r="C1312" i="1"/>
  <c r="B1312" i="1"/>
  <c r="Y1311" i="1"/>
  <c r="Y1314" i="1" s="1"/>
  <c r="Y1316" i="1" s="1"/>
  <c r="X1311" i="1"/>
  <c r="X1301" i="1" s="1"/>
  <c r="W1311" i="1"/>
  <c r="V1311" i="1"/>
  <c r="U1311" i="1"/>
  <c r="U1314" i="1" s="1"/>
  <c r="U1316" i="1" s="1"/>
  <c r="T1311" i="1"/>
  <c r="T1301" i="1" s="1"/>
  <c r="S1311" i="1"/>
  <c r="R1311" i="1"/>
  <c r="Q1311" i="1"/>
  <c r="Q1314" i="1" s="1"/>
  <c r="Q1316" i="1" s="1"/>
  <c r="P1311" i="1"/>
  <c r="P1301" i="1" s="1"/>
  <c r="O1311" i="1"/>
  <c r="N1311" i="1"/>
  <c r="M1311" i="1"/>
  <c r="Z1311" i="1" s="1"/>
  <c r="AB1311" i="1" s="1"/>
  <c r="L1311" i="1"/>
  <c r="L1301" i="1" s="1"/>
  <c r="K1311" i="1"/>
  <c r="J1311" i="1"/>
  <c r="I1311" i="1"/>
  <c r="I1314" i="1" s="1"/>
  <c r="I1316" i="1" s="1"/>
  <c r="H1311" i="1"/>
  <c r="H1301" i="1" s="1"/>
  <c r="G1311" i="1"/>
  <c r="F1311" i="1"/>
  <c r="E1311" i="1"/>
  <c r="E1314" i="1" s="1"/>
  <c r="E1316" i="1" s="1"/>
  <c r="D1311" i="1"/>
  <c r="C1311" i="1"/>
  <c r="B1311" i="1"/>
  <c r="Y1310" i="1"/>
  <c r="X1310" i="1"/>
  <c r="X1314" i="1" s="1"/>
  <c r="X1316" i="1" s="1"/>
  <c r="W1310" i="1"/>
  <c r="W1314" i="1" s="1"/>
  <c r="V1310" i="1"/>
  <c r="V1314" i="1" s="1"/>
  <c r="U1310" i="1"/>
  <c r="T1310" i="1"/>
  <c r="T1314" i="1" s="1"/>
  <c r="T1316" i="1" s="1"/>
  <c r="S1310" i="1"/>
  <c r="S1314" i="1" s="1"/>
  <c r="R1310" i="1"/>
  <c r="Q1310" i="1"/>
  <c r="P1310" i="1"/>
  <c r="P1314" i="1" s="1"/>
  <c r="P1316" i="1" s="1"/>
  <c r="O1310" i="1"/>
  <c r="O1314" i="1" s="1"/>
  <c r="N1310" i="1"/>
  <c r="N1314" i="1" s="1"/>
  <c r="M1310" i="1"/>
  <c r="L1310" i="1"/>
  <c r="L1314" i="1" s="1"/>
  <c r="L1316" i="1" s="1"/>
  <c r="K1310" i="1"/>
  <c r="K1314" i="1" s="1"/>
  <c r="J1310" i="1"/>
  <c r="I1310" i="1"/>
  <c r="H1310" i="1"/>
  <c r="H1314" i="1" s="1"/>
  <c r="H1316" i="1" s="1"/>
  <c r="G1310" i="1"/>
  <c r="G1314" i="1" s="1"/>
  <c r="F1310" i="1"/>
  <c r="F1314" i="1" s="1"/>
  <c r="E1310" i="1"/>
  <c r="D1310" i="1"/>
  <c r="D1314" i="1" s="1"/>
  <c r="D1316" i="1" s="1"/>
  <c r="C1310" i="1"/>
  <c r="C1314" i="1" s="1"/>
  <c r="B1310" i="1"/>
  <c r="X1305" i="1"/>
  <c r="W1305" i="1"/>
  <c r="T1305" i="1"/>
  <c r="S1305" i="1"/>
  <c r="P1305" i="1"/>
  <c r="O1305" i="1"/>
  <c r="L1305" i="1"/>
  <c r="K1305" i="1"/>
  <c r="H1305" i="1"/>
  <c r="G1305" i="1"/>
  <c r="D1305" i="1"/>
  <c r="C1305" i="1"/>
  <c r="Y1303" i="1"/>
  <c r="X1303" i="1"/>
  <c r="U1303" i="1"/>
  <c r="Q1303" i="1"/>
  <c r="P1303" i="1"/>
  <c r="M1303" i="1"/>
  <c r="I1303" i="1"/>
  <c r="H1303" i="1"/>
  <c r="E1303" i="1"/>
  <c r="W1302" i="1"/>
  <c r="V1302" i="1"/>
  <c r="R1302" i="1"/>
  <c r="O1302" i="1"/>
  <c r="Z1302" i="1" s="1"/>
  <c r="N1302" i="1"/>
  <c r="J1302" i="1"/>
  <c r="G1302" i="1"/>
  <c r="F1302" i="1"/>
  <c r="B1302" i="1"/>
  <c r="R1301" i="1"/>
  <c r="J1301" i="1"/>
  <c r="B1301" i="1"/>
  <c r="X1300" i="1"/>
  <c r="T1300" i="1"/>
  <c r="P1300" i="1"/>
  <c r="L1300" i="1"/>
  <c r="H1300" i="1"/>
  <c r="D1300" i="1"/>
  <c r="R1296" i="1"/>
  <c r="J1296" i="1"/>
  <c r="B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T1294" i="1"/>
  <c r="L1294" i="1"/>
  <c r="D1294" i="1"/>
  <c r="Y1293" i="1"/>
  <c r="Y1273" i="1" s="1"/>
  <c r="X1293" i="1"/>
  <c r="W1293" i="1"/>
  <c r="V1293" i="1"/>
  <c r="U1293" i="1"/>
  <c r="T1293" i="1"/>
  <c r="S1293" i="1"/>
  <c r="R1293" i="1"/>
  <c r="Q1293" i="1"/>
  <c r="Q1273" i="1" s="1"/>
  <c r="P1293" i="1"/>
  <c r="O1293" i="1"/>
  <c r="N1293" i="1"/>
  <c r="M1293" i="1"/>
  <c r="L1293" i="1"/>
  <c r="K1293" i="1"/>
  <c r="J1293" i="1"/>
  <c r="I1293" i="1"/>
  <c r="I1273" i="1" s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Z1292" i="1" s="1"/>
  <c r="AA1292" i="1" s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W1271" i="1" s="1"/>
  <c r="V1291" i="1"/>
  <c r="U1291" i="1"/>
  <c r="T1291" i="1"/>
  <c r="S1291" i="1"/>
  <c r="S1294" i="1" s="1"/>
  <c r="S1296" i="1" s="1"/>
  <c r="R1291" i="1"/>
  <c r="Q1291" i="1"/>
  <c r="P1291" i="1"/>
  <c r="O1291" i="1"/>
  <c r="O1271" i="1" s="1"/>
  <c r="N1291" i="1"/>
  <c r="M1291" i="1"/>
  <c r="L1291" i="1"/>
  <c r="K1291" i="1"/>
  <c r="K1294" i="1" s="1"/>
  <c r="K1296" i="1" s="1"/>
  <c r="J1291" i="1"/>
  <c r="I1291" i="1"/>
  <c r="H1291" i="1"/>
  <c r="G1291" i="1"/>
  <c r="G1271" i="1" s="1"/>
  <c r="F1291" i="1"/>
  <c r="E1291" i="1"/>
  <c r="D1291" i="1"/>
  <c r="C1291" i="1"/>
  <c r="C1294" i="1" s="1"/>
  <c r="C1296" i="1" s="1"/>
  <c r="B1291" i="1"/>
  <c r="Y1290" i="1"/>
  <c r="X1290" i="1"/>
  <c r="X1294" i="1" s="1"/>
  <c r="W1290" i="1"/>
  <c r="V1290" i="1"/>
  <c r="V1294" i="1" s="1"/>
  <c r="V1296" i="1" s="1"/>
  <c r="U1290" i="1"/>
  <c r="T1290" i="1"/>
  <c r="S1290" i="1"/>
  <c r="R1290" i="1"/>
  <c r="R1294" i="1" s="1"/>
  <c r="Q1290" i="1"/>
  <c r="P1290" i="1"/>
  <c r="P1294" i="1" s="1"/>
  <c r="O1290" i="1"/>
  <c r="N1290" i="1"/>
  <c r="N1294" i="1" s="1"/>
  <c r="N1296" i="1" s="1"/>
  <c r="M1290" i="1"/>
  <c r="L1290" i="1"/>
  <c r="K1290" i="1"/>
  <c r="J1290" i="1"/>
  <c r="J1294" i="1" s="1"/>
  <c r="I1290" i="1"/>
  <c r="H1290" i="1"/>
  <c r="H1294" i="1" s="1"/>
  <c r="G1290" i="1"/>
  <c r="F1290" i="1"/>
  <c r="F1294" i="1" s="1"/>
  <c r="F1296" i="1" s="1"/>
  <c r="E1290" i="1"/>
  <c r="D1290" i="1"/>
  <c r="C1290" i="1"/>
  <c r="B1290" i="1"/>
  <c r="B1294" i="1" s="1"/>
  <c r="Y1285" i="1"/>
  <c r="X1285" i="1"/>
  <c r="W1285" i="1"/>
  <c r="W1275" i="1" s="1"/>
  <c r="V1285" i="1"/>
  <c r="U1285" i="1"/>
  <c r="T1285" i="1"/>
  <c r="S1285" i="1"/>
  <c r="S1275" i="1" s="1"/>
  <c r="R1285" i="1"/>
  <c r="Q1285" i="1"/>
  <c r="P1285" i="1"/>
  <c r="O1285" i="1"/>
  <c r="O1275" i="1" s="1"/>
  <c r="N1285" i="1"/>
  <c r="M1285" i="1"/>
  <c r="L1285" i="1"/>
  <c r="K1285" i="1"/>
  <c r="K1275" i="1" s="1"/>
  <c r="J1285" i="1"/>
  <c r="I1285" i="1"/>
  <c r="H1285" i="1"/>
  <c r="G1285" i="1"/>
  <c r="G1275" i="1" s="1"/>
  <c r="F1285" i="1"/>
  <c r="E1285" i="1"/>
  <c r="D1285" i="1"/>
  <c r="C1285" i="1"/>
  <c r="C1275" i="1" s="1"/>
  <c r="B1285" i="1"/>
  <c r="Y1284" i="1"/>
  <c r="Q1284" i="1"/>
  <c r="I1284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AA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V1272" i="1" s="1"/>
  <c r="U1282" i="1"/>
  <c r="U1284" i="1" s="1"/>
  <c r="T1282" i="1"/>
  <c r="S1282" i="1"/>
  <c r="R1282" i="1"/>
  <c r="R1272" i="1" s="1"/>
  <c r="Q1282" i="1"/>
  <c r="P1282" i="1"/>
  <c r="O1282" i="1"/>
  <c r="N1282" i="1"/>
  <c r="N1272" i="1" s="1"/>
  <c r="M1282" i="1"/>
  <c r="M1284" i="1" s="1"/>
  <c r="L1282" i="1"/>
  <c r="K1282" i="1"/>
  <c r="J1282" i="1"/>
  <c r="J1272" i="1" s="1"/>
  <c r="I1282" i="1"/>
  <c r="H1282" i="1"/>
  <c r="G1282" i="1"/>
  <c r="F1282" i="1"/>
  <c r="F1272" i="1" s="1"/>
  <c r="E1282" i="1"/>
  <c r="E1284" i="1" s="1"/>
  <c r="D1282" i="1"/>
  <c r="C1282" i="1"/>
  <c r="B1282" i="1"/>
  <c r="B1272" i="1" s="1"/>
  <c r="Y1281" i="1"/>
  <c r="X1281" i="1"/>
  <c r="W1281" i="1"/>
  <c r="V1281" i="1"/>
  <c r="U1281" i="1"/>
  <c r="T1281" i="1"/>
  <c r="T1271" i="1" s="1"/>
  <c r="S1281" i="1"/>
  <c r="R1281" i="1"/>
  <c r="Q1281" i="1"/>
  <c r="P1281" i="1"/>
  <c r="O1281" i="1"/>
  <c r="N1281" i="1"/>
  <c r="M1281" i="1"/>
  <c r="L1281" i="1"/>
  <c r="L1271" i="1" s="1"/>
  <c r="K1281" i="1"/>
  <c r="J1281" i="1"/>
  <c r="I1281" i="1"/>
  <c r="H1281" i="1"/>
  <c r="G1281" i="1"/>
  <c r="F1281" i="1"/>
  <c r="E1281" i="1"/>
  <c r="D1281" i="1"/>
  <c r="C1281" i="1"/>
  <c r="B1281" i="1"/>
  <c r="Y1280" i="1"/>
  <c r="X1280" i="1"/>
  <c r="W1280" i="1"/>
  <c r="W1284" i="1" s="1"/>
  <c r="V1280" i="1"/>
  <c r="U1280" i="1"/>
  <c r="T1280" i="1"/>
  <c r="S1280" i="1"/>
  <c r="S1284" i="1" s="1"/>
  <c r="R1280" i="1"/>
  <c r="Q1280" i="1"/>
  <c r="P1280" i="1"/>
  <c r="O1280" i="1"/>
  <c r="O1284" i="1" s="1"/>
  <c r="N1280" i="1"/>
  <c r="M1280" i="1"/>
  <c r="Z1280" i="1" s="1"/>
  <c r="L1280" i="1"/>
  <c r="K1280" i="1"/>
  <c r="K1284" i="1" s="1"/>
  <c r="J1280" i="1"/>
  <c r="I1280" i="1"/>
  <c r="H1280" i="1"/>
  <c r="G1280" i="1"/>
  <c r="G1284" i="1" s="1"/>
  <c r="F1280" i="1"/>
  <c r="E1280" i="1"/>
  <c r="D1280" i="1"/>
  <c r="C1280" i="1"/>
  <c r="C1284" i="1" s="1"/>
  <c r="B1280" i="1"/>
  <c r="S1273" i="1"/>
  <c r="K1273" i="1"/>
  <c r="C1273" i="1"/>
  <c r="X1272" i="1"/>
  <c r="U1272" i="1"/>
  <c r="T1272" i="1"/>
  <c r="P1272" i="1"/>
  <c r="M1272" i="1"/>
  <c r="L1272" i="1"/>
  <c r="H1272" i="1"/>
  <c r="E1272" i="1"/>
  <c r="X1271" i="1"/>
  <c r="P1271" i="1"/>
  <c r="H1271" i="1"/>
  <c r="Y1266" i="1"/>
  <c r="Q1266" i="1"/>
  <c r="I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Z1265" i="1" s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AA1262" i="1" s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V1264" i="1" s="1"/>
  <c r="V1266" i="1" s="1"/>
  <c r="U1261" i="1"/>
  <c r="T1261" i="1"/>
  <c r="S1261" i="1"/>
  <c r="R1261" i="1"/>
  <c r="R1264" i="1" s="1"/>
  <c r="R1266" i="1" s="1"/>
  <c r="Q1261" i="1"/>
  <c r="P1261" i="1"/>
  <c r="O1261" i="1"/>
  <c r="N1261" i="1"/>
  <c r="Z1261" i="1" s="1"/>
  <c r="AB1261" i="1" s="1"/>
  <c r="M1261" i="1"/>
  <c r="L1261" i="1"/>
  <c r="K1261" i="1"/>
  <c r="J1261" i="1"/>
  <c r="J1264" i="1" s="1"/>
  <c r="J1266" i="1" s="1"/>
  <c r="I1261" i="1"/>
  <c r="H1261" i="1"/>
  <c r="G1261" i="1"/>
  <c r="F1261" i="1"/>
  <c r="F1264" i="1" s="1"/>
  <c r="F1266" i="1" s="1"/>
  <c r="E1261" i="1"/>
  <c r="D1261" i="1"/>
  <c r="C1261" i="1"/>
  <c r="B1261" i="1"/>
  <c r="B1264" i="1" s="1"/>
  <c r="B1266" i="1" s="1"/>
  <c r="Y1260" i="1"/>
  <c r="Y1264" i="1" s="1"/>
  <c r="X1260" i="1"/>
  <c r="X1264" i="1" s="1"/>
  <c r="W1260" i="1"/>
  <c r="W1264" i="1" s="1"/>
  <c r="V1260" i="1"/>
  <c r="U1260" i="1"/>
  <c r="U1264" i="1" s="1"/>
  <c r="U1266" i="1" s="1"/>
  <c r="T1260" i="1"/>
  <c r="T1264" i="1" s="1"/>
  <c r="S1260" i="1"/>
  <c r="S1264" i="1" s="1"/>
  <c r="R1260" i="1"/>
  <c r="Q1260" i="1"/>
  <c r="Q1264" i="1" s="1"/>
  <c r="P1260" i="1"/>
  <c r="P1264" i="1" s="1"/>
  <c r="O1260" i="1"/>
  <c r="O1264" i="1" s="1"/>
  <c r="N1260" i="1"/>
  <c r="M1260" i="1"/>
  <c r="M1264" i="1" s="1"/>
  <c r="M1266" i="1" s="1"/>
  <c r="L1260" i="1"/>
  <c r="L1264" i="1" s="1"/>
  <c r="K1260" i="1"/>
  <c r="K1264" i="1" s="1"/>
  <c r="J1260" i="1"/>
  <c r="I1260" i="1"/>
  <c r="I1264" i="1" s="1"/>
  <c r="H1260" i="1"/>
  <c r="H1264" i="1" s="1"/>
  <c r="G1260" i="1"/>
  <c r="G1264" i="1" s="1"/>
  <c r="F1260" i="1"/>
  <c r="E1260" i="1"/>
  <c r="E1264" i="1" s="1"/>
  <c r="E1266" i="1" s="1"/>
  <c r="D1260" i="1"/>
  <c r="D1264" i="1" s="1"/>
  <c r="C1260" i="1"/>
  <c r="C1264" i="1" s="1"/>
  <c r="B1260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W1254" i="1" s="1"/>
  <c r="W1256" i="1" s="1"/>
  <c r="V1252" i="1"/>
  <c r="U1252" i="1"/>
  <c r="T1252" i="1"/>
  <c r="S1252" i="1"/>
  <c r="R1252" i="1"/>
  <c r="Q1252" i="1"/>
  <c r="P1252" i="1"/>
  <c r="O1252" i="1"/>
  <c r="O1254" i="1" s="1"/>
  <c r="O1256" i="1" s="1"/>
  <c r="N1252" i="1"/>
  <c r="Z1252" i="1" s="1"/>
  <c r="AA1252" i="1" s="1"/>
  <c r="M1252" i="1"/>
  <c r="L1252" i="1"/>
  <c r="K1252" i="1"/>
  <c r="J1252" i="1"/>
  <c r="I1252" i="1"/>
  <c r="H1252" i="1"/>
  <c r="G1252" i="1"/>
  <c r="G1254" i="1" s="1"/>
  <c r="G1256" i="1" s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254" i="1" s="1"/>
  <c r="W1250" i="1"/>
  <c r="V1250" i="1"/>
  <c r="U1250" i="1"/>
  <c r="T1250" i="1"/>
  <c r="T1254" i="1" s="1"/>
  <c r="S1250" i="1"/>
  <c r="S1254" i="1" s="1"/>
  <c r="S1256" i="1" s="1"/>
  <c r="R1250" i="1"/>
  <c r="Q1250" i="1"/>
  <c r="P1250" i="1"/>
  <c r="P1254" i="1" s="1"/>
  <c r="O1250" i="1"/>
  <c r="N1250" i="1"/>
  <c r="M1250" i="1"/>
  <c r="L1250" i="1"/>
  <c r="L1254" i="1" s="1"/>
  <c r="K1250" i="1"/>
  <c r="K1254" i="1" s="1"/>
  <c r="K1256" i="1" s="1"/>
  <c r="J1250" i="1"/>
  <c r="I1250" i="1"/>
  <c r="H1250" i="1"/>
  <c r="H1254" i="1" s="1"/>
  <c r="G1250" i="1"/>
  <c r="F1250" i="1"/>
  <c r="E1250" i="1"/>
  <c r="D1250" i="1"/>
  <c r="D1254" i="1" s="1"/>
  <c r="C1250" i="1"/>
  <c r="C1254" i="1" s="1"/>
  <c r="C1256" i="1" s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AA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Y1244" i="1" s="1"/>
  <c r="X1242" i="1"/>
  <c r="X1244" i="1" s="1"/>
  <c r="X1246" i="1" s="1"/>
  <c r="W1242" i="1"/>
  <c r="V1242" i="1"/>
  <c r="U1242" i="1"/>
  <c r="U1244" i="1" s="1"/>
  <c r="T1242" i="1"/>
  <c r="T1244" i="1" s="1"/>
  <c r="T1246" i="1" s="1"/>
  <c r="S1242" i="1"/>
  <c r="R1242" i="1"/>
  <c r="Q1242" i="1"/>
  <c r="Q1244" i="1" s="1"/>
  <c r="P1242" i="1"/>
  <c r="P1244" i="1" s="1"/>
  <c r="P1246" i="1" s="1"/>
  <c r="O1242" i="1"/>
  <c r="N1242" i="1"/>
  <c r="M1242" i="1"/>
  <c r="Z1242" i="1" s="1"/>
  <c r="L1242" i="1"/>
  <c r="L1244" i="1" s="1"/>
  <c r="L1246" i="1" s="1"/>
  <c r="K1242" i="1"/>
  <c r="J1242" i="1"/>
  <c r="I1242" i="1"/>
  <c r="I1244" i="1" s="1"/>
  <c r="H1242" i="1"/>
  <c r="H1244" i="1" s="1"/>
  <c r="H1246" i="1" s="1"/>
  <c r="G1242" i="1"/>
  <c r="F1242" i="1"/>
  <c r="E1242" i="1"/>
  <c r="E1244" i="1" s="1"/>
  <c r="D1242" i="1"/>
  <c r="D1244" i="1" s="1"/>
  <c r="D1246" i="1" s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W1244" i="1" s="1"/>
  <c r="W1246" i="1" s="1"/>
  <c r="V1240" i="1"/>
  <c r="V1244" i="1" s="1"/>
  <c r="U1240" i="1"/>
  <c r="T1240" i="1"/>
  <c r="S1240" i="1"/>
  <c r="S1244" i="1" s="1"/>
  <c r="S1246" i="1" s="1"/>
  <c r="R1240" i="1"/>
  <c r="R1244" i="1" s="1"/>
  <c r="Q1240" i="1"/>
  <c r="P1240" i="1"/>
  <c r="O1240" i="1"/>
  <c r="O1244" i="1" s="1"/>
  <c r="O1246" i="1" s="1"/>
  <c r="N1240" i="1"/>
  <c r="Z1240" i="1" s="1"/>
  <c r="M1240" i="1"/>
  <c r="L1240" i="1"/>
  <c r="K1240" i="1"/>
  <c r="K1244" i="1" s="1"/>
  <c r="K1246" i="1" s="1"/>
  <c r="J1240" i="1"/>
  <c r="J1244" i="1" s="1"/>
  <c r="I1240" i="1"/>
  <c r="H1240" i="1"/>
  <c r="G1240" i="1"/>
  <c r="G1244" i="1" s="1"/>
  <c r="G1246" i="1" s="1"/>
  <c r="F1240" i="1"/>
  <c r="F1244" i="1" s="1"/>
  <c r="E1240" i="1"/>
  <c r="D1240" i="1"/>
  <c r="C1240" i="1"/>
  <c r="C1244" i="1" s="1"/>
  <c r="C1246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W1234" i="1" s="1"/>
  <c r="V1232" i="1"/>
  <c r="V1234" i="1" s="1"/>
  <c r="V1236" i="1" s="1"/>
  <c r="U1232" i="1"/>
  <c r="T1232" i="1"/>
  <c r="S1232" i="1"/>
  <c r="S1234" i="1" s="1"/>
  <c r="R1232" i="1"/>
  <c r="R1234" i="1" s="1"/>
  <c r="R1236" i="1" s="1"/>
  <c r="Q1232" i="1"/>
  <c r="P1232" i="1"/>
  <c r="O1232" i="1"/>
  <c r="O1234" i="1" s="1"/>
  <c r="N1232" i="1"/>
  <c r="N1234" i="1" s="1"/>
  <c r="N1236" i="1" s="1"/>
  <c r="M1232" i="1"/>
  <c r="L1232" i="1"/>
  <c r="K1232" i="1"/>
  <c r="K1234" i="1" s="1"/>
  <c r="J1232" i="1"/>
  <c r="J1234" i="1" s="1"/>
  <c r="J1236" i="1" s="1"/>
  <c r="I1232" i="1"/>
  <c r="H1232" i="1"/>
  <c r="G1232" i="1"/>
  <c r="G1234" i="1" s="1"/>
  <c r="F1232" i="1"/>
  <c r="F1234" i="1" s="1"/>
  <c r="F1236" i="1" s="1"/>
  <c r="E1232" i="1"/>
  <c r="D1232" i="1"/>
  <c r="C1232" i="1"/>
  <c r="C1234" i="1" s="1"/>
  <c r="B1232" i="1"/>
  <c r="B1234" i="1" s="1"/>
  <c r="B1236" i="1" s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Y1236" i="1" s="1"/>
  <c r="X1230" i="1"/>
  <c r="X1234" i="1" s="1"/>
  <c r="W1230" i="1"/>
  <c r="V1230" i="1"/>
  <c r="U1230" i="1"/>
  <c r="U1234" i="1" s="1"/>
  <c r="U1236" i="1" s="1"/>
  <c r="T1230" i="1"/>
  <c r="T1234" i="1" s="1"/>
  <c r="S1230" i="1"/>
  <c r="R1230" i="1"/>
  <c r="Q1230" i="1"/>
  <c r="Q1234" i="1" s="1"/>
  <c r="Q1236" i="1" s="1"/>
  <c r="P1230" i="1"/>
  <c r="P1234" i="1" s="1"/>
  <c r="O1230" i="1"/>
  <c r="N1230" i="1"/>
  <c r="M1230" i="1"/>
  <c r="M1234" i="1" s="1"/>
  <c r="M1236" i="1" s="1"/>
  <c r="L1230" i="1"/>
  <c r="L1234" i="1" s="1"/>
  <c r="K1230" i="1"/>
  <c r="J1230" i="1"/>
  <c r="I1230" i="1"/>
  <c r="I1234" i="1" s="1"/>
  <c r="I1236" i="1" s="1"/>
  <c r="H1230" i="1"/>
  <c r="H1234" i="1" s="1"/>
  <c r="G1230" i="1"/>
  <c r="F1230" i="1"/>
  <c r="E1230" i="1"/>
  <c r="E1234" i="1" s="1"/>
  <c r="E1236" i="1" s="1"/>
  <c r="D1230" i="1"/>
  <c r="C1230" i="1"/>
  <c r="B1230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Y1224" i="1" s="1"/>
  <c r="X1222" i="1"/>
  <c r="X1224" i="1" s="1"/>
  <c r="X1226" i="1" s="1"/>
  <c r="W1222" i="1"/>
  <c r="V1222" i="1"/>
  <c r="U1222" i="1"/>
  <c r="U1224" i="1" s="1"/>
  <c r="T1222" i="1"/>
  <c r="T1224" i="1" s="1"/>
  <c r="T1226" i="1" s="1"/>
  <c r="S1222" i="1"/>
  <c r="R1222" i="1"/>
  <c r="Q1222" i="1"/>
  <c r="Q1224" i="1" s="1"/>
  <c r="P1222" i="1"/>
  <c r="P1224" i="1" s="1"/>
  <c r="P1226" i="1" s="1"/>
  <c r="O1222" i="1"/>
  <c r="N1222" i="1"/>
  <c r="M1222" i="1"/>
  <c r="Z1222" i="1" s="1"/>
  <c r="L1222" i="1"/>
  <c r="L1224" i="1" s="1"/>
  <c r="L1226" i="1" s="1"/>
  <c r="K1222" i="1"/>
  <c r="J1222" i="1"/>
  <c r="I1222" i="1"/>
  <c r="I1224" i="1" s="1"/>
  <c r="H1222" i="1"/>
  <c r="H1224" i="1" s="1"/>
  <c r="H1226" i="1" s="1"/>
  <c r="G1222" i="1"/>
  <c r="F1222" i="1"/>
  <c r="E1222" i="1"/>
  <c r="E1224" i="1" s="1"/>
  <c r="D1222" i="1"/>
  <c r="D1224" i="1" s="1"/>
  <c r="D1226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W1224" i="1" s="1"/>
  <c r="W1226" i="1" s="1"/>
  <c r="V1220" i="1"/>
  <c r="V1224" i="1" s="1"/>
  <c r="U1220" i="1"/>
  <c r="T1220" i="1"/>
  <c r="S1220" i="1"/>
  <c r="S1224" i="1" s="1"/>
  <c r="S1226" i="1" s="1"/>
  <c r="R1220" i="1"/>
  <c r="R1224" i="1" s="1"/>
  <c r="Q1220" i="1"/>
  <c r="P1220" i="1"/>
  <c r="O1220" i="1"/>
  <c r="O1224" i="1" s="1"/>
  <c r="O1226" i="1" s="1"/>
  <c r="N1220" i="1"/>
  <c r="Z1220" i="1" s="1"/>
  <c r="M1220" i="1"/>
  <c r="L1220" i="1"/>
  <c r="K1220" i="1"/>
  <c r="K1224" i="1" s="1"/>
  <c r="K1226" i="1" s="1"/>
  <c r="J1220" i="1"/>
  <c r="J1224" i="1" s="1"/>
  <c r="I1220" i="1"/>
  <c r="H1220" i="1"/>
  <c r="G1220" i="1"/>
  <c r="G1224" i="1" s="1"/>
  <c r="G1226" i="1" s="1"/>
  <c r="F1220" i="1"/>
  <c r="F1224" i="1" s="1"/>
  <c r="E1220" i="1"/>
  <c r="D1220" i="1"/>
  <c r="C1220" i="1"/>
  <c r="C1224" i="1" s="1"/>
  <c r="C1226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W1214" i="1" s="1"/>
  <c r="V1212" i="1"/>
  <c r="V1214" i="1" s="1"/>
  <c r="V1216" i="1" s="1"/>
  <c r="U1212" i="1"/>
  <c r="T1212" i="1"/>
  <c r="S1212" i="1"/>
  <c r="S1214" i="1" s="1"/>
  <c r="R1212" i="1"/>
  <c r="R1214" i="1" s="1"/>
  <c r="R1216" i="1" s="1"/>
  <c r="Q1212" i="1"/>
  <c r="P1212" i="1"/>
  <c r="O1212" i="1"/>
  <c r="O1214" i="1" s="1"/>
  <c r="N1212" i="1"/>
  <c r="N1214" i="1" s="1"/>
  <c r="N1216" i="1" s="1"/>
  <c r="M1212" i="1"/>
  <c r="L1212" i="1"/>
  <c r="K1212" i="1"/>
  <c r="K1214" i="1" s="1"/>
  <c r="J1212" i="1"/>
  <c r="J1214" i="1" s="1"/>
  <c r="J1216" i="1" s="1"/>
  <c r="I1212" i="1"/>
  <c r="H1212" i="1"/>
  <c r="G1212" i="1"/>
  <c r="G1214" i="1" s="1"/>
  <c r="F1212" i="1"/>
  <c r="F1214" i="1" s="1"/>
  <c r="F1216" i="1" s="1"/>
  <c r="E1212" i="1"/>
  <c r="D1212" i="1"/>
  <c r="C1212" i="1"/>
  <c r="C1214" i="1" s="1"/>
  <c r="B1212" i="1"/>
  <c r="B1214" i="1" s="1"/>
  <c r="B1216" i="1" s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Y1216" i="1" s="1"/>
  <c r="X1210" i="1"/>
  <c r="X1214" i="1" s="1"/>
  <c r="W1210" i="1"/>
  <c r="V1210" i="1"/>
  <c r="U1210" i="1"/>
  <c r="U1214" i="1" s="1"/>
  <c r="U1216" i="1" s="1"/>
  <c r="T1210" i="1"/>
  <c r="T1214" i="1" s="1"/>
  <c r="S1210" i="1"/>
  <c r="R1210" i="1"/>
  <c r="Q1210" i="1"/>
  <c r="Q1214" i="1" s="1"/>
  <c r="Q1216" i="1" s="1"/>
  <c r="P1210" i="1"/>
  <c r="P1214" i="1" s="1"/>
  <c r="O1210" i="1"/>
  <c r="N1210" i="1"/>
  <c r="M1210" i="1"/>
  <c r="M1214" i="1" s="1"/>
  <c r="M1216" i="1" s="1"/>
  <c r="L1210" i="1"/>
  <c r="L1214" i="1" s="1"/>
  <c r="K1210" i="1"/>
  <c r="J1210" i="1"/>
  <c r="I1210" i="1"/>
  <c r="I1214" i="1" s="1"/>
  <c r="I1216" i="1" s="1"/>
  <c r="H1210" i="1"/>
  <c r="H1214" i="1" s="1"/>
  <c r="G1210" i="1"/>
  <c r="F1210" i="1"/>
  <c r="E1210" i="1"/>
  <c r="E1214" i="1" s="1"/>
  <c r="E1216" i="1" s="1"/>
  <c r="D1210" i="1"/>
  <c r="C1210" i="1"/>
  <c r="B1210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L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AA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Y1204" i="1" s="1"/>
  <c r="X1202" i="1"/>
  <c r="X1204" i="1" s="1"/>
  <c r="X1206" i="1" s="1"/>
  <c r="W1202" i="1"/>
  <c r="V1202" i="1"/>
  <c r="U1202" i="1"/>
  <c r="U1204" i="1" s="1"/>
  <c r="T1202" i="1"/>
  <c r="T1204" i="1" s="1"/>
  <c r="T1206" i="1" s="1"/>
  <c r="S1202" i="1"/>
  <c r="R1202" i="1"/>
  <c r="Q1202" i="1"/>
  <c r="Q1204" i="1" s="1"/>
  <c r="P1202" i="1"/>
  <c r="P1204" i="1" s="1"/>
  <c r="P1206" i="1" s="1"/>
  <c r="O1202" i="1"/>
  <c r="N1202" i="1"/>
  <c r="M1202" i="1"/>
  <c r="Z1202" i="1" s="1"/>
  <c r="L1202" i="1"/>
  <c r="K1202" i="1"/>
  <c r="J1202" i="1"/>
  <c r="I1202" i="1"/>
  <c r="I1204" i="1" s="1"/>
  <c r="H1202" i="1"/>
  <c r="H1204" i="1" s="1"/>
  <c r="H1206" i="1" s="1"/>
  <c r="G1202" i="1"/>
  <c r="F1202" i="1"/>
  <c r="E1202" i="1"/>
  <c r="E1204" i="1" s="1"/>
  <c r="D1202" i="1"/>
  <c r="D1204" i="1" s="1"/>
  <c r="D1206" i="1" s="1"/>
  <c r="C1202" i="1"/>
  <c r="B1202" i="1"/>
  <c r="AA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W1204" i="1" s="1"/>
  <c r="W1206" i="1" s="1"/>
  <c r="V1200" i="1"/>
  <c r="V1204" i="1" s="1"/>
  <c r="U1200" i="1"/>
  <c r="T1200" i="1"/>
  <c r="S1200" i="1"/>
  <c r="S1204" i="1" s="1"/>
  <c r="S1206" i="1" s="1"/>
  <c r="R1200" i="1"/>
  <c r="R1204" i="1" s="1"/>
  <c r="Q1200" i="1"/>
  <c r="P1200" i="1"/>
  <c r="O1200" i="1"/>
  <c r="O1204" i="1" s="1"/>
  <c r="O1206" i="1" s="1"/>
  <c r="N1200" i="1"/>
  <c r="N1204" i="1" s="1"/>
  <c r="M1200" i="1"/>
  <c r="L1200" i="1"/>
  <c r="K1200" i="1"/>
  <c r="K1204" i="1" s="1"/>
  <c r="K1206" i="1" s="1"/>
  <c r="J1200" i="1"/>
  <c r="J1204" i="1" s="1"/>
  <c r="I1200" i="1"/>
  <c r="H1200" i="1"/>
  <c r="G1200" i="1"/>
  <c r="G1204" i="1" s="1"/>
  <c r="G1206" i="1" s="1"/>
  <c r="F1200" i="1"/>
  <c r="F1204" i="1" s="1"/>
  <c r="E1200" i="1"/>
  <c r="D1200" i="1"/>
  <c r="C1200" i="1"/>
  <c r="C1204" i="1" s="1"/>
  <c r="C1206" i="1" s="1"/>
  <c r="B1200" i="1"/>
  <c r="B1204" i="1" s="1"/>
  <c r="Z1198" i="1"/>
  <c r="V1196" i="1"/>
  <c r="R1196" i="1"/>
  <c r="F1196" i="1"/>
  <c r="B1196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X1194" i="1" s="1"/>
  <c r="W1192" i="1"/>
  <c r="W1194" i="1" s="1"/>
  <c r="W1196" i="1" s="1"/>
  <c r="V1192" i="1"/>
  <c r="U1192" i="1"/>
  <c r="T1192" i="1"/>
  <c r="T1194" i="1" s="1"/>
  <c r="S1192" i="1"/>
  <c r="S1194" i="1" s="1"/>
  <c r="S1196" i="1" s="1"/>
  <c r="R1192" i="1"/>
  <c r="Q1192" i="1"/>
  <c r="P1192" i="1"/>
  <c r="P1194" i="1" s="1"/>
  <c r="O1192" i="1"/>
  <c r="O1194" i="1" s="1"/>
  <c r="O1196" i="1" s="1"/>
  <c r="N1192" i="1"/>
  <c r="M1192" i="1"/>
  <c r="L1192" i="1"/>
  <c r="L1194" i="1" s="1"/>
  <c r="K1192" i="1"/>
  <c r="K1194" i="1" s="1"/>
  <c r="K1196" i="1" s="1"/>
  <c r="J1192" i="1"/>
  <c r="I1192" i="1"/>
  <c r="H1192" i="1"/>
  <c r="H1194" i="1" s="1"/>
  <c r="G1192" i="1"/>
  <c r="G1194" i="1" s="1"/>
  <c r="G1196" i="1" s="1"/>
  <c r="F1192" i="1"/>
  <c r="E1192" i="1"/>
  <c r="D1192" i="1"/>
  <c r="D1194" i="1" s="1"/>
  <c r="C1192" i="1"/>
  <c r="C1194" i="1" s="1"/>
  <c r="C1196" i="1" s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V1194" i="1" s="1"/>
  <c r="U1190" i="1"/>
  <c r="T1190" i="1"/>
  <c r="S1190" i="1"/>
  <c r="R1190" i="1"/>
  <c r="R1194" i="1" s="1"/>
  <c r="Q1190" i="1"/>
  <c r="P1190" i="1"/>
  <c r="O1190" i="1"/>
  <c r="N1190" i="1"/>
  <c r="N1194" i="1" s="1"/>
  <c r="N1196" i="1" s="1"/>
  <c r="M1190" i="1"/>
  <c r="L1190" i="1"/>
  <c r="K1190" i="1"/>
  <c r="J1190" i="1"/>
  <c r="J1194" i="1" s="1"/>
  <c r="J1196" i="1" s="1"/>
  <c r="I1190" i="1"/>
  <c r="H1190" i="1"/>
  <c r="G1190" i="1"/>
  <c r="F1190" i="1"/>
  <c r="F1194" i="1" s="1"/>
  <c r="E1190" i="1"/>
  <c r="D1190" i="1"/>
  <c r="C1190" i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U1184" i="1"/>
  <c r="U1186" i="1" s="1"/>
  <c r="Q1184" i="1"/>
  <c r="Q1186" i="1" s="1"/>
  <c r="E1184" i="1"/>
  <c r="E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Y1184" i="1" s="1"/>
  <c r="Y1186" i="1" s="1"/>
  <c r="X1182" i="1"/>
  <c r="W1182" i="1"/>
  <c r="V1182" i="1"/>
  <c r="V1184" i="1" s="1"/>
  <c r="U1182" i="1"/>
  <c r="T1182" i="1"/>
  <c r="S1182" i="1"/>
  <c r="R1182" i="1"/>
  <c r="R1184" i="1" s="1"/>
  <c r="Q1182" i="1"/>
  <c r="P1182" i="1"/>
  <c r="O1182" i="1"/>
  <c r="N1182" i="1"/>
  <c r="N1184" i="1" s="1"/>
  <c r="M1182" i="1"/>
  <c r="Z1182" i="1" s="1"/>
  <c r="L1182" i="1"/>
  <c r="K1182" i="1"/>
  <c r="J1182" i="1"/>
  <c r="J1184" i="1" s="1"/>
  <c r="I1182" i="1"/>
  <c r="I1184" i="1" s="1"/>
  <c r="I1186" i="1" s="1"/>
  <c r="H1182" i="1"/>
  <c r="G1182" i="1"/>
  <c r="F1182" i="1"/>
  <c r="F1184" i="1" s="1"/>
  <c r="E1182" i="1"/>
  <c r="D1182" i="1"/>
  <c r="C1182" i="1"/>
  <c r="B1182" i="1"/>
  <c r="B1184" i="1" s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Z1180" i="1" s="1"/>
  <c r="AA1180" i="1" s="1"/>
  <c r="L1180" i="1"/>
  <c r="K1180" i="1"/>
  <c r="J1180" i="1"/>
  <c r="I1180" i="1"/>
  <c r="H1180" i="1"/>
  <c r="G1180" i="1"/>
  <c r="F1180" i="1"/>
  <c r="E1180" i="1"/>
  <c r="D1180" i="1"/>
  <c r="C1180" i="1"/>
  <c r="B1180" i="1"/>
  <c r="V1176" i="1"/>
  <c r="J1176" i="1"/>
  <c r="F1176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W1174" i="1"/>
  <c r="W1176" i="1" s="1"/>
  <c r="G1174" i="1"/>
  <c r="G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X1174" i="1" s="1"/>
  <c r="W1172" i="1"/>
  <c r="V1172" i="1"/>
  <c r="U1172" i="1"/>
  <c r="T1172" i="1"/>
  <c r="T1174" i="1" s="1"/>
  <c r="S1172" i="1"/>
  <c r="S1174" i="1" s="1"/>
  <c r="S1176" i="1" s="1"/>
  <c r="R1172" i="1"/>
  <c r="Q1172" i="1"/>
  <c r="P1172" i="1"/>
  <c r="P1174" i="1" s="1"/>
  <c r="O1172" i="1"/>
  <c r="O1174" i="1" s="1"/>
  <c r="O1176" i="1" s="1"/>
  <c r="N1172" i="1"/>
  <c r="M1172" i="1"/>
  <c r="L1172" i="1"/>
  <c r="L1174" i="1" s="1"/>
  <c r="K1172" i="1"/>
  <c r="K1174" i="1" s="1"/>
  <c r="K1176" i="1" s="1"/>
  <c r="J1172" i="1"/>
  <c r="I1172" i="1"/>
  <c r="H1172" i="1"/>
  <c r="H1174" i="1" s="1"/>
  <c r="G1172" i="1"/>
  <c r="F1172" i="1"/>
  <c r="E1172" i="1"/>
  <c r="D1172" i="1"/>
  <c r="D1174" i="1" s="1"/>
  <c r="C1172" i="1"/>
  <c r="C1174" i="1" s="1"/>
  <c r="C1176" i="1" s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W1170" i="1"/>
  <c r="V1170" i="1"/>
  <c r="V1174" i="1" s="1"/>
  <c r="U1170" i="1"/>
  <c r="U1174" i="1" s="1"/>
  <c r="T1170" i="1"/>
  <c r="S1170" i="1"/>
  <c r="R1170" i="1"/>
  <c r="R1174" i="1" s="1"/>
  <c r="R1176" i="1" s="1"/>
  <c r="Q1170" i="1"/>
  <c r="Q1174" i="1" s="1"/>
  <c r="P1170" i="1"/>
  <c r="O1170" i="1"/>
  <c r="N1170" i="1"/>
  <c r="N1174" i="1" s="1"/>
  <c r="N1176" i="1" s="1"/>
  <c r="M1170" i="1"/>
  <c r="L1170" i="1"/>
  <c r="K1170" i="1"/>
  <c r="J1170" i="1"/>
  <c r="J1174" i="1" s="1"/>
  <c r="I1170" i="1"/>
  <c r="I1174" i="1" s="1"/>
  <c r="H1170" i="1"/>
  <c r="G1170" i="1"/>
  <c r="F1170" i="1"/>
  <c r="F1174" i="1" s="1"/>
  <c r="E1170" i="1"/>
  <c r="E1174" i="1" s="1"/>
  <c r="D1170" i="1"/>
  <c r="C1170" i="1"/>
  <c r="B1170" i="1"/>
  <c r="B1174" i="1" s="1"/>
  <c r="B1176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4" i="1"/>
  <c r="Y1166" i="1" s="1"/>
  <c r="U1164" i="1"/>
  <c r="U1166" i="1" s="1"/>
  <c r="I1164" i="1"/>
  <c r="I1166" i="1" s="1"/>
  <c r="E1164" i="1"/>
  <c r="E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V1164" i="1" s="1"/>
  <c r="U1162" i="1"/>
  <c r="T1162" i="1"/>
  <c r="S1162" i="1"/>
  <c r="R1162" i="1"/>
  <c r="R1164" i="1" s="1"/>
  <c r="Q1162" i="1"/>
  <c r="Q1164" i="1" s="1"/>
  <c r="Q1166" i="1" s="1"/>
  <c r="P1162" i="1"/>
  <c r="O1162" i="1"/>
  <c r="N1162" i="1"/>
  <c r="N1164" i="1" s="1"/>
  <c r="M1162" i="1"/>
  <c r="Z1162" i="1" s="1"/>
  <c r="AA1162" i="1" s="1"/>
  <c r="L1162" i="1"/>
  <c r="K1162" i="1"/>
  <c r="J1162" i="1"/>
  <c r="J1164" i="1" s="1"/>
  <c r="I1162" i="1"/>
  <c r="H1162" i="1"/>
  <c r="G1162" i="1"/>
  <c r="F1162" i="1"/>
  <c r="F1164" i="1" s="1"/>
  <c r="E1162" i="1"/>
  <c r="D1162" i="1"/>
  <c r="C1162" i="1"/>
  <c r="B1162" i="1"/>
  <c r="B1164" i="1" s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AA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Z1160" i="1" s="1"/>
  <c r="L1160" i="1"/>
  <c r="K1160" i="1"/>
  <c r="J1160" i="1"/>
  <c r="I1160" i="1"/>
  <c r="H1160" i="1"/>
  <c r="G1160" i="1"/>
  <c r="F1160" i="1"/>
  <c r="E1160" i="1"/>
  <c r="D1160" i="1"/>
  <c r="C1160" i="1"/>
  <c r="B1160" i="1"/>
  <c r="Y1155" i="1"/>
  <c r="Y1156" i="1" s="1"/>
  <c r="X1155" i="1"/>
  <c r="W1155" i="1"/>
  <c r="V1155" i="1"/>
  <c r="U1155" i="1"/>
  <c r="U1156" i="1" s="1"/>
  <c r="T1155" i="1"/>
  <c r="S1155" i="1"/>
  <c r="R1155" i="1"/>
  <c r="Q1155" i="1"/>
  <c r="Q1156" i="1" s="1"/>
  <c r="P1155" i="1"/>
  <c r="O1155" i="1"/>
  <c r="N1155" i="1"/>
  <c r="M1155" i="1"/>
  <c r="L1155" i="1"/>
  <c r="K1155" i="1"/>
  <c r="J1155" i="1"/>
  <c r="I1155" i="1"/>
  <c r="I1156" i="1" s="1"/>
  <c r="H1155" i="1"/>
  <c r="G1155" i="1"/>
  <c r="F1155" i="1"/>
  <c r="E1155" i="1"/>
  <c r="E1156" i="1" s="1"/>
  <c r="D1155" i="1"/>
  <c r="C1155" i="1"/>
  <c r="B1155" i="1"/>
  <c r="W1154" i="1"/>
  <c r="W1156" i="1" s="1"/>
  <c r="K1154" i="1"/>
  <c r="K1156" i="1" s="1"/>
  <c r="G1154" i="1"/>
  <c r="G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X1154" i="1" s="1"/>
  <c r="W1152" i="1"/>
  <c r="V1152" i="1"/>
  <c r="U1152" i="1"/>
  <c r="T1152" i="1"/>
  <c r="T1154" i="1" s="1"/>
  <c r="S1152" i="1"/>
  <c r="S1154" i="1" s="1"/>
  <c r="S1156" i="1" s="1"/>
  <c r="R1152" i="1"/>
  <c r="Q1152" i="1"/>
  <c r="P1152" i="1"/>
  <c r="P1154" i="1" s="1"/>
  <c r="O1152" i="1"/>
  <c r="O1154" i="1" s="1"/>
  <c r="O1156" i="1" s="1"/>
  <c r="N1152" i="1"/>
  <c r="M1152" i="1"/>
  <c r="Z1152" i="1" s="1"/>
  <c r="AA1152" i="1" s="1"/>
  <c r="L1152" i="1"/>
  <c r="L1154" i="1" s="1"/>
  <c r="K1152" i="1"/>
  <c r="J1152" i="1"/>
  <c r="I1152" i="1"/>
  <c r="H1152" i="1"/>
  <c r="H1154" i="1" s="1"/>
  <c r="G1152" i="1"/>
  <c r="F1152" i="1"/>
  <c r="E1152" i="1"/>
  <c r="D1152" i="1"/>
  <c r="D1154" i="1" s="1"/>
  <c r="C1152" i="1"/>
  <c r="C1154" i="1" s="1"/>
  <c r="C1156" i="1" s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W1150" i="1"/>
  <c r="V1150" i="1"/>
  <c r="V1154" i="1" s="1"/>
  <c r="V1156" i="1" s="1"/>
  <c r="U1150" i="1"/>
  <c r="U1154" i="1" s="1"/>
  <c r="T1150" i="1"/>
  <c r="S1150" i="1"/>
  <c r="R1150" i="1"/>
  <c r="R1154" i="1" s="1"/>
  <c r="R1156" i="1" s="1"/>
  <c r="Q1150" i="1"/>
  <c r="Q1154" i="1" s="1"/>
  <c r="P1150" i="1"/>
  <c r="O1150" i="1"/>
  <c r="N1150" i="1"/>
  <c r="N1154" i="1" s="1"/>
  <c r="N1156" i="1" s="1"/>
  <c r="M1150" i="1"/>
  <c r="L1150" i="1"/>
  <c r="K1150" i="1"/>
  <c r="J1150" i="1"/>
  <c r="J1154" i="1" s="1"/>
  <c r="J1156" i="1" s="1"/>
  <c r="I1150" i="1"/>
  <c r="I1154" i="1" s="1"/>
  <c r="H1150" i="1"/>
  <c r="G1150" i="1"/>
  <c r="F1150" i="1"/>
  <c r="F1154" i="1" s="1"/>
  <c r="F1156" i="1" s="1"/>
  <c r="E1150" i="1"/>
  <c r="E1154" i="1" s="1"/>
  <c r="D1150" i="1"/>
  <c r="C1150" i="1"/>
  <c r="B1150" i="1"/>
  <c r="B1154" i="1" s="1"/>
  <c r="B1156" i="1" s="1"/>
  <c r="P1146" i="1"/>
  <c r="L1146" i="1"/>
  <c r="Y1145" i="1"/>
  <c r="X1145" i="1"/>
  <c r="W1145" i="1"/>
  <c r="V1145" i="1"/>
  <c r="V1146" i="1" s="1"/>
  <c r="U1145" i="1"/>
  <c r="T1145" i="1"/>
  <c r="S1145" i="1"/>
  <c r="R1145" i="1"/>
  <c r="R1146" i="1" s="1"/>
  <c r="Q1145" i="1"/>
  <c r="P1145" i="1"/>
  <c r="O1145" i="1"/>
  <c r="N1145" i="1"/>
  <c r="N1146" i="1" s="1"/>
  <c r="M1145" i="1"/>
  <c r="L1145" i="1"/>
  <c r="K1145" i="1"/>
  <c r="J1145" i="1"/>
  <c r="J1146" i="1" s="1"/>
  <c r="I1145" i="1"/>
  <c r="H1145" i="1"/>
  <c r="G1145" i="1"/>
  <c r="F1145" i="1"/>
  <c r="F1146" i="1" s="1"/>
  <c r="E1145" i="1"/>
  <c r="D1145" i="1"/>
  <c r="C1145" i="1"/>
  <c r="B1145" i="1"/>
  <c r="B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AA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Y1144" i="1" s="1"/>
  <c r="Y1146" i="1" s="1"/>
  <c r="X1142" i="1"/>
  <c r="W1142" i="1"/>
  <c r="V1142" i="1"/>
  <c r="V1144" i="1" s="1"/>
  <c r="U1142" i="1"/>
  <c r="U1144" i="1" s="1"/>
  <c r="U1146" i="1" s="1"/>
  <c r="T1142" i="1"/>
  <c r="S1142" i="1"/>
  <c r="R1142" i="1"/>
  <c r="R1144" i="1" s="1"/>
  <c r="Q1142" i="1"/>
  <c r="Q1144" i="1" s="1"/>
  <c r="Q1146" i="1" s="1"/>
  <c r="P1142" i="1"/>
  <c r="O1142" i="1"/>
  <c r="N1142" i="1"/>
  <c r="N1144" i="1" s="1"/>
  <c r="M1142" i="1"/>
  <c r="Z1142" i="1" s="1"/>
  <c r="AA1142" i="1" s="1"/>
  <c r="L1142" i="1"/>
  <c r="K1142" i="1"/>
  <c r="J1142" i="1"/>
  <c r="J1144" i="1" s="1"/>
  <c r="I1142" i="1"/>
  <c r="I1144" i="1" s="1"/>
  <c r="I1146" i="1" s="1"/>
  <c r="H1142" i="1"/>
  <c r="G1142" i="1"/>
  <c r="F1142" i="1"/>
  <c r="F1144" i="1" s="1"/>
  <c r="E1142" i="1"/>
  <c r="E1144" i="1" s="1"/>
  <c r="E1146" i="1" s="1"/>
  <c r="D1142" i="1"/>
  <c r="C1142" i="1"/>
  <c r="B1142" i="1"/>
  <c r="B1144" i="1" s="1"/>
  <c r="AB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X1144" i="1" s="1"/>
  <c r="X1146" i="1" s="1"/>
  <c r="W1140" i="1"/>
  <c r="W1144" i="1" s="1"/>
  <c r="V1140" i="1"/>
  <c r="U1140" i="1"/>
  <c r="T1140" i="1"/>
  <c r="T1144" i="1" s="1"/>
  <c r="T1146" i="1" s="1"/>
  <c r="S1140" i="1"/>
  <c r="S1144" i="1" s="1"/>
  <c r="R1140" i="1"/>
  <c r="Q1140" i="1"/>
  <c r="P1140" i="1"/>
  <c r="P1144" i="1" s="1"/>
  <c r="O1140" i="1"/>
  <c r="O1144" i="1" s="1"/>
  <c r="N1140" i="1"/>
  <c r="M1140" i="1"/>
  <c r="L1140" i="1"/>
  <c r="L1144" i="1" s="1"/>
  <c r="K1140" i="1"/>
  <c r="K1144" i="1" s="1"/>
  <c r="J1140" i="1"/>
  <c r="I1140" i="1"/>
  <c r="H1140" i="1"/>
  <c r="H1144" i="1" s="1"/>
  <c r="H1146" i="1" s="1"/>
  <c r="G1140" i="1"/>
  <c r="G1144" i="1" s="1"/>
  <c r="F1140" i="1"/>
  <c r="E1140" i="1"/>
  <c r="D1140" i="1"/>
  <c r="D1144" i="1" s="1"/>
  <c r="D1146" i="1" s="1"/>
  <c r="C1140" i="1"/>
  <c r="C1144" i="1" s="1"/>
  <c r="B1140" i="1"/>
  <c r="R1136" i="1"/>
  <c r="B1136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W1134" i="1"/>
  <c r="W1136" i="1" s="1"/>
  <c r="O1134" i="1"/>
  <c r="O1136" i="1" s="1"/>
  <c r="K1134" i="1"/>
  <c r="K1136" i="1" s="1"/>
  <c r="G1134" i="1"/>
  <c r="G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AA1132" i="1"/>
  <c r="Y1132" i="1"/>
  <c r="X1132" i="1"/>
  <c r="X1134" i="1" s="1"/>
  <c r="W1132" i="1"/>
  <c r="V1132" i="1"/>
  <c r="U1132" i="1"/>
  <c r="T1132" i="1"/>
  <c r="T1134" i="1" s="1"/>
  <c r="S1132" i="1"/>
  <c r="S1134" i="1" s="1"/>
  <c r="S1136" i="1" s="1"/>
  <c r="R1132" i="1"/>
  <c r="Q1132" i="1"/>
  <c r="P1132" i="1"/>
  <c r="P1134" i="1" s="1"/>
  <c r="O1132" i="1"/>
  <c r="N1132" i="1"/>
  <c r="M1132" i="1"/>
  <c r="Z1132" i="1" s="1"/>
  <c r="L1132" i="1"/>
  <c r="L1134" i="1" s="1"/>
  <c r="K1132" i="1"/>
  <c r="J1132" i="1"/>
  <c r="I1132" i="1"/>
  <c r="H1132" i="1"/>
  <c r="H1134" i="1" s="1"/>
  <c r="G1132" i="1"/>
  <c r="F1132" i="1"/>
  <c r="E1132" i="1"/>
  <c r="D1132" i="1"/>
  <c r="D1134" i="1" s="1"/>
  <c r="C1132" i="1"/>
  <c r="C1134" i="1" s="1"/>
  <c r="C1136" i="1" s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V1134" i="1" s="1"/>
  <c r="V1136" i="1" s="1"/>
  <c r="U1130" i="1"/>
  <c r="T1130" i="1"/>
  <c r="S1130" i="1"/>
  <c r="R1130" i="1"/>
  <c r="R1134" i="1" s="1"/>
  <c r="Q1130" i="1"/>
  <c r="P1130" i="1"/>
  <c r="O1130" i="1"/>
  <c r="N1130" i="1"/>
  <c r="N1134" i="1" s="1"/>
  <c r="N1136" i="1" s="1"/>
  <c r="M1130" i="1"/>
  <c r="L1130" i="1"/>
  <c r="K1130" i="1"/>
  <c r="J1130" i="1"/>
  <c r="J1134" i="1" s="1"/>
  <c r="J1136" i="1" s="1"/>
  <c r="I1130" i="1"/>
  <c r="H1130" i="1"/>
  <c r="G1130" i="1"/>
  <c r="F1130" i="1"/>
  <c r="F1134" i="1" s="1"/>
  <c r="F1136" i="1" s="1"/>
  <c r="E1130" i="1"/>
  <c r="D1130" i="1"/>
  <c r="C1130" i="1"/>
  <c r="B1130" i="1"/>
  <c r="B1134" i="1" s="1"/>
  <c r="Y1125" i="1"/>
  <c r="X1125" i="1"/>
  <c r="W1125" i="1"/>
  <c r="W1126" i="1" s="1"/>
  <c r="V1125" i="1"/>
  <c r="U1125" i="1"/>
  <c r="T1125" i="1"/>
  <c r="S1125" i="1"/>
  <c r="S1126" i="1" s="1"/>
  <c r="R1125" i="1"/>
  <c r="Q1125" i="1"/>
  <c r="P1125" i="1"/>
  <c r="O1125" i="1"/>
  <c r="O1126" i="1" s="1"/>
  <c r="N1125" i="1"/>
  <c r="M1125" i="1"/>
  <c r="L1125" i="1"/>
  <c r="K1125" i="1"/>
  <c r="K1126" i="1" s="1"/>
  <c r="J1125" i="1"/>
  <c r="I1125" i="1"/>
  <c r="H1125" i="1"/>
  <c r="G1125" i="1"/>
  <c r="G1126" i="1" s="1"/>
  <c r="F1125" i="1"/>
  <c r="E1125" i="1"/>
  <c r="D1125" i="1"/>
  <c r="C1125" i="1"/>
  <c r="C1126" i="1" s="1"/>
  <c r="B1125" i="1"/>
  <c r="Q1124" i="1"/>
  <c r="Q1126" i="1" s="1"/>
  <c r="AA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Y1124" i="1" s="1"/>
  <c r="Y1126" i="1" s="1"/>
  <c r="X1122" i="1"/>
  <c r="W1122" i="1"/>
  <c r="V1122" i="1"/>
  <c r="V1124" i="1" s="1"/>
  <c r="U1122" i="1"/>
  <c r="U1124" i="1" s="1"/>
  <c r="U1126" i="1" s="1"/>
  <c r="T1122" i="1"/>
  <c r="S1122" i="1"/>
  <c r="R1122" i="1"/>
  <c r="R1124" i="1" s="1"/>
  <c r="Q1122" i="1"/>
  <c r="P1122" i="1"/>
  <c r="O1122" i="1"/>
  <c r="N1122" i="1"/>
  <c r="N1124" i="1" s="1"/>
  <c r="M1122" i="1"/>
  <c r="Z1122" i="1" s="1"/>
  <c r="L1122" i="1"/>
  <c r="K1122" i="1"/>
  <c r="J1122" i="1"/>
  <c r="J1124" i="1" s="1"/>
  <c r="I1122" i="1"/>
  <c r="I1124" i="1" s="1"/>
  <c r="I1126" i="1" s="1"/>
  <c r="H1122" i="1"/>
  <c r="G1122" i="1"/>
  <c r="F1122" i="1"/>
  <c r="F1124" i="1" s="1"/>
  <c r="E1122" i="1"/>
  <c r="E1124" i="1" s="1"/>
  <c r="E1126" i="1" s="1"/>
  <c r="D1122" i="1"/>
  <c r="C1122" i="1"/>
  <c r="B1122" i="1"/>
  <c r="B1124" i="1" s="1"/>
  <c r="AB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X1120" i="1"/>
  <c r="X1124" i="1" s="1"/>
  <c r="X1126" i="1" s="1"/>
  <c r="W1120" i="1"/>
  <c r="W1124" i="1" s="1"/>
  <c r="V1120" i="1"/>
  <c r="U1120" i="1"/>
  <c r="T1120" i="1"/>
  <c r="T1124" i="1" s="1"/>
  <c r="T1126" i="1" s="1"/>
  <c r="S1120" i="1"/>
  <c r="S1124" i="1" s="1"/>
  <c r="R1120" i="1"/>
  <c r="Q1120" i="1"/>
  <c r="P1120" i="1"/>
  <c r="P1124" i="1" s="1"/>
  <c r="P1126" i="1" s="1"/>
  <c r="O1120" i="1"/>
  <c r="O1124" i="1" s="1"/>
  <c r="N1120" i="1"/>
  <c r="M1120" i="1"/>
  <c r="L1120" i="1"/>
  <c r="L1124" i="1" s="1"/>
  <c r="L1126" i="1" s="1"/>
  <c r="K1120" i="1"/>
  <c r="K1124" i="1" s="1"/>
  <c r="J1120" i="1"/>
  <c r="I1120" i="1"/>
  <c r="H1120" i="1"/>
  <c r="H1124" i="1" s="1"/>
  <c r="H1126" i="1" s="1"/>
  <c r="G1120" i="1"/>
  <c r="G1124" i="1" s="1"/>
  <c r="F1120" i="1"/>
  <c r="E1120" i="1"/>
  <c r="D1120" i="1"/>
  <c r="D1124" i="1" s="1"/>
  <c r="D1126" i="1" s="1"/>
  <c r="C1120" i="1"/>
  <c r="C1124" i="1" s="1"/>
  <c r="B1120" i="1"/>
  <c r="V1116" i="1"/>
  <c r="R1116" i="1"/>
  <c r="F1116" i="1"/>
  <c r="B1116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X1114" i="1" s="1"/>
  <c r="W1112" i="1"/>
  <c r="W1082" i="1" s="1"/>
  <c r="W1072" i="1" s="1"/>
  <c r="V1112" i="1"/>
  <c r="U1112" i="1"/>
  <c r="T1112" i="1"/>
  <c r="T1114" i="1" s="1"/>
  <c r="S1112" i="1"/>
  <c r="S1082" i="1" s="1"/>
  <c r="S1072" i="1" s="1"/>
  <c r="R1112" i="1"/>
  <c r="Q1112" i="1"/>
  <c r="P1112" i="1"/>
  <c r="P1114" i="1" s="1"/>
  <c r="O1112" i="1"/>
  <c r="O1082" i="1" s="1"/>
  <c r="O1072" i="1" s="1"/>
  <c r="N1112" i="1"/>
  <c r="M1112" i="1"/>
  <c r="L1112" i="1"/>
  <c r="L1114" i="1" s="1"/>
  <c r="K1112" i="1"/>
  <c r="K1082" i="1" s="1"/>
  <c r="K1072" i="1" s="1"/>
  <c r="J1112" i="1"/>
  <c r="I1112" i="1"/>
  <c r="H1112" i="1"/>
  <c r="H1114" i="1" s="1"/>
  <c r="G1112" i="1"/>
  <c r="G1082" i="1" s="1"/>
  <c r="G1072" i="1" s="1"/>
  <c r="F1112" i="1"/>
  <c r="E1112" i="1"/>
  <c r="D1112" i="1"/>
  <c r="D1114" i="1" s="1"/>
  <c r="C1112" i="1"/>
  <c r="C1082" i="1" s="1"/>
  <c r="C1072" i="1" s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V1114" i="1" s="1"/>
  <c r="U1110" i="1"/>
  <c r="T1110" i="1"/>
  <c r="S1110" i="1"/>
  <c r="R1110" i="1"/>
  <c r="R1114" i="1" s="1"/>
  <c r="Q1110" i="1"/>
  <c r="P1110" i="1"/>
  <c r="O1110" i="1"/>
  <c r="N1110" i="1"/>
  <c r="N1114" i="1" s="1"/>
  <c r="N1116" i="1" s="1"/>
  <c r="M1110" i="1"/>
  <c r="L1110" i="1"/>
  <c r="K1110" i="1"/>
  <c r="J1110" i="1"/>
  <c r="J1114" i="1" s="1"/>
  <c r="J1116" i="1" s="1"/>
  <c r="I1110" i="1"/>
  <c r="H1110" i="1"/>
  <c r="G1110" i="1"/>
  <c r="F1110" i="1"/>
  <c r="F1114" i="1" s="1"/>
  <c r="E1110" i="1"/>
  <c r="D1110" i="1"/>
  <c r="C1110" i="1"/>
  <c r="B1110" i="1"/>
  <c r="B1114" i="1" s="1"/>
  <c r="Z1108" i="1"/>
  <c r="Y1105" i="1"/>
  <c r="X1105" i="1"/>
  <c r="X1106" i="1" s="1"/>
  <c r="W1105" i="1"/>
  <c r="V1105" i="1"/>
  <c r="U1105" i="1"/>
  <c r="T1105" i="1"/>
  <c r="T1106" i="1" s="1"/>
  <c r="S1105" i="1"/>
  <c r="R1105" i="1"/>
  <c r="Q1105" i="1"/>
  <c r="P1105" i="1"/>
  <c r="P1106" i="1" s="1"/>
  <c r="O1105" i="1"/>
  <c r="O1085" i="1" s="1"/>
  <c r="N1105" i="1"/>
  <c r="M1105" i="1"/>
  <c r="L1105" i="1"/>
  <c r="L1106" i="1" s="1"/>
  <c r="K1105" i="1"/>
  <c r="K1085" i="1" s="1"/>
  <c r="J1105" i="1"/>
  <c r="I1105" i="1"/>
  <c r="H1105" i="1"/>
  <c r="H1106" i="1" s="1"/>
  <c r="G1105" i="1"/>
  <c r="F1105" i="1"/>
  <c r="E1105" i="1"/>
  <c r="D1105" i="1"/>
  <c r="C1105" i="1"/>
  <c r="B1105" i="1"/>
  <c r="V1104" i="1"/>
  <c r="V1106" i="1" s="1"/>
  <c r="R1104" i="1"/>
  <c r="R1106" i="1" s="1"/>
  <c r="F1104" i="1"/>
  <c r="F1106" i="1" s="1"/>
  <c r="B1104" i="1"/>
  <c r="B1106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W1104" i="1" s="1"/>
  <c r="V1102" i="1"/>
  <c r="U1102" i="1"/>
  <c r="T1102" i="1"/>
  <c r="S1102" i="1"/>
  <c r="S1104" i="1" s="1"/>
  <c r="R1102" i="1"/>
  <c r="Q1102" i="1"/>
  <c r="P1102" i="1"/>
  <c r="O1102" i="1"/>
  <c r="O1104" i="1" s="1"/>
  <c r="N1102" i="1"/>
  <c r="N1104" i="1" s="1"/>
  <c r="N1106" i="1" s="1"/>
  <c r="M1102" i="1"/>
  <c r="L1102" i="1"/>
  <c r="K1102" i="1"/>
  <c r="K1104" i="1" s="1"/>
  <c r="J1102" i="1"/>
  <c r="J1104" i="1" s="1"/>
  <c r="J1106" i="1" s="1"/>
  <c r="I1102" i="1"/>
  <c r="H1102" i="1"/>
  <c r="G1102" i="1"/>
  <c r="G1104" i="1" s="1"/>
  <c r="F1102" i="1"/>
  <c r="E1102" i="1"/>
  <c r="D1102" i="1"/>
  <c r="C1102" i="1"/>
  <c r="C1104" i="1" s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AA1101" i="1" s="1"/>
  <c r="C1101" i="1"/>
  <c r="B1101" i="1"/>
  <c r="Y1100" i="1"/>
  <c r="Y1104" i="1" s="1"/>
  <c r="Y1106" i="1" s="1"/>
  <c r="X1100" i="1"/>
  <c r="X1104" i="1" s="1"/>
  <c r="W1100" i="1"/>
  <c r="V1100" i="1"/>
  <c r="U1100" i="1"/>
  <c r="U1104" i="1" s="1"/>
  <c r="U1106" i="1" s="1"/>
  <c r="T1100" i="1"/>
  <c r="T1104" i="1" s="1"/>
  <c r="S1100" i="1"/>
  <c r="R1100" i="1"/>
  <c r="Q1100" i="1"/>
  <c r="Q1104" i="1" s="1"/>
  <c r="Q1106" i="1" s="1"/>
  <c r="P1100" i="1"/>
  <c r="P1104" i="1" s="1"/>
  <c r="O1100" i="1"/>
  <c r="N1100" i="1"/>
  <c r="M1100" i="1"/>
  <c r="M1104" i="1" s="1"/>
  <c r="M1106" i="1" s="1"/>
  <c r="L1100" i="1"/>
  <c r="L1104" i="1" s="1"/>
  <c r="K1100" i="1"/>
  <c r="J1100" i="1"/>
  <c r="I1100" i="1"/>
  <c r="I1104" i="1" s="1"/>
  <c r="I1106" i="1" s="1"/>
  <c r="H1100" i="1"/>
  <c r="H1104" i="1" s="1"/>
  <c r="G1100" i="1"/>
  <c r="F1100" i="1"/>
  <c r="E1100" i="1"/>
  <c r="E1104" i="1" s="1"/>
  <c r="E1106" i="1" s="1"/>
  <c r="D1100" i="1"/>
  <c r="D1080" i="1" s="1"/>
  <c r="C1100" i="1"/>
  <c r="B1100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W1083" i="1" s="1"/>
  <c r="W1073" i="1" s="1"/>
  <c r="V1093" i="1"/>
  <c r="V1083" i="1" s="1"/>
  <c r="U1093" i="1"/>
  <c r="T1093" i="1"/>
  <c r="S1093" i="1"/>
  <c r="S1083" i="1" s="1"/>
  <c r="S1073" i="1" s="1"/>
  <c r="R1093" i="1"/>
  <c r="R1083" i="1" s="1"/>
  <c r="Q1093" i="1"/>
  <c r="P1093" i="1"/>
  <c r="O1093" i="1"/>
  <c r="O1083" i="1" s="1"/>
  <c r="O1073" i="1" s="1"/>
  <c r="N1093" i="1"/>
  <c r="N1083" i="1" s="1"/>
  <c r="M1093" i="1"/>
  <c r="L1093" i="1"/>
  <c r="K1093" i="1"/>
  <c r="K1083" i="1" s="1"/>
  <c r="K1073" i="1" s="1"/>
  <c r="J1093" i="1"/>
  <c r="J1083" i="1" s="1"/>
  <c r="I1093" i="1"/>
  <c r="H1093" i="1"/>
  <c r="G1093" i="1"/>
  <c r="G1083" i="1" s="1"/>
  <c r="G1073" i="1" s="1"/>
  <c r="F1093" i="1"/>
  <c r="F1083" i="1" s="1"/>
  <c r="E1093" i="1"/>
  <c r="D1093" i="1"/>
  <c r="C1093" i="1"/>
  <c r="C1083" i="1" s="1"/>
  <c r="C1073" i="1" s="1"/>
  <c r="B1093" i="1"/>
  <c r="B1083" i="1" s="1"/>
  <c r="Y1092" i="1"/>
  <c r="X1092" i="1"/>
  <c r="X1082" i="1" s="1"/>
  <c r="X1072" i="1" s="1"/>
  <c r="W1092" i="1"/>
  <c r="V1092" i="1"/>
  <c r="U1092" i="1"/>
  <c r="T1092" i="1"/>
  <c r="T1082" i="1" s="1"/>
  <c r="T1072" i="1" s="1"/>
  <c r="S1092" i="1"/>
  <c r="R1092" i="1"/>
  <c r="Q1092" i="1"/>
  <c r="P1092" i="1"/>
  <c r="P1082" i="1" s="1"/>
  <c r="O1092" i="1"/>
  <c r="N1092" i="1"/>
  <c r="M1092" i="1"/>
  <c r="L1092" i="1"/>
  <c r="L1082" i="1" s="1"/>
  <c r="L1072" i="1" s="1"/>
  <c r="K1092" i="1"/>
  <c r="J1092" i="1"/>
  <c r="I1092" i="1"/>
  <c r="H1092" i="1"/>
  <c r="H1082" i="1" s="1"/>
  <c r="H1072" i="1" s="1"/>
  <c r="G1092" i="1"/>
  <c r="F1092" i="1"/>
  <c r="E1092" i="1"/>
  <c r="D1092" i="1"/>
  <c r="D1094" i="1" s="1"/>
  <c r="D1096" i="1" s="1"/>
  <c r="C1092" i="1"/>
  <c r="B1092" i="1"/>
  <c r="Y1091" i="1"/>
  <c r="X1091" i="1"/>
  <c r="X1081" i="1" s="1"/>
  <c r="X1071" i="1" s="1"/>
  <c r="W1091" i="1"/>
  <c r="W1081" i="1" s="1"/>
  <c r="V1091" i="1"/>
  <c r="U1091" i="1"/>
  <c r="T1091" i="1"/>
  <c r="T1081" i="1" s="1"/>
  <c r="T1071" i="1" s="1"/>
  <c r="S1091" i="1"/>
  <c r="S1081" i="1" s="1"/>
  <c r="R1091" i="1"/>
  <c r="Q1091" i="1"/>
  <c r="P1091" i="1"/>
  <c r="P1081" i="1" s="1"/>
  <c r="P1071" i="1" s="1"/>
  <c r="O1091" i="1"/>
  <c r="O1081" i="1" s="1"/>
  <c r="N1091" i="1"/>
  <c r="M1091" i="1"/>
  <c r="Z1091" i="1" s="1"/>
  <c r="AB1091" i="1" s="1"/>
  <c r="L1091" i="1"/>
  <c r="L1081" i="1" s="1"/>
  <c r="L1071" i="1" s="1"/>
  <c r="K1091" i="1"/>
  <c r="K1081" i="1" s="1"/>
  <c r="J1091" i="1"/>
  <c r="I1091" i="1"/>
  <c r="H1091" i="1"/>
  <c r="H1081" i="1" s="1"/>
  <c r="H1071" i="1" s="1"/>
  <c r="G1091" i="1"/>
  <c r="G1081" i="1" s="1"/>
  <c r="F1091" i="1"/>
  <c r="E1091" i="1"/>
  <c r="D1091" i="1"/>
  <c r="D1081" i="1" s="1"/>
  <c r="C1091" i="1"/>
  <c r="C1081" i="1" s="1"/>
  <c r="B1091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W1085" i="1"/>
  <c r="S1085" i="1"/>
  <c r="G1085" i="1"/>
  <c r="C1085" i="1"/>
  <c r="X1083" i="1"/>
  <c r="X1073" i="1" s="1"/>
  <c r="T1083" i="1"/>
  <c r="T1073" i="1" s="1"/>
  <c r="P1083" i="1"/>
  <c r="P1073" i="1" s="1"/>
  <c r="L1083" i="1"/>
  <c r="L1073" i="1" s="1"/>
  <c r="H1083" i="1"/>
  <c r="H1073" i="1" s="1"/>
  <c r="D1083" i="1"/>
  <c r="V1082" i="1"/>
  <c r="V1072" i="1" s="1"/>
  <c r="R1082" i="1"/>
  <c r="R1072" i="1" s="1"/>
  <c r="N1082" i="1"/>
  <c r="N1072" i="1" s="1"/>
  <c r="J1082" i="1"/>
  <c r="J1072" i="1" s="1"/>
  <c r="F1082" i="1"/>
  <c r="F1072" i="1" s="1"/>
  <c r="B1082" i="1"/>
  <c r="B1072" i="1" s="1"/>
  <c r="Y1081" i="1"/>
  <c r="Y1071" i="1" s="1"/>
  <c r="U1081" i="1"/>
  <c r="U1071" i="1" s="1"/>
  <c r="Q1081" i="1"/>
  <c r="Q1071" i="1" s="1"/>
  <c r="M1081" i="1"/>
  <c r="I1081" i="1"/>
  <c r="I1071" i="1" s="1"/>
  <c r="E1081" i="1"/>
  <c r="E1071" i="1" s="1"/>
  <c r="X1080" i="1"/>
  <c r="L1080" i="1"/>
  <c r="H1080" i="1"/>
  <c r="V1073" i="1"/>
  <c r="R1073" i="1"/>
  <c r="N1073" i="1"/>
  <c r="J1073" i="1"/>
  <c r="F1073" i="1"/>
  <c r="B1073" i="1"/>
  <c r="P1072" i="1"/>
  <c r="W1071" i="1"/>
  <c r="S1071" i="1"/>
  <c r="O1071" i="1"/>
  <c r="K1071" i="1"/>
  <c r="G1071" i="1"/>
  <c r="C1071" i="1"/>
  <c r="AA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Z1065" i="1" s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V1064" i="1" s="1"/>
  <c r="V1066" i="1" s="1"/>
  <c r="U1062" i="1"/>
  <c r="T1062" i="1"/>
  <c r="S1062" i="1"/>
  <c r="R1062" i="1"/>
  <c r="R1064" i="1" s="1"/>
  <c r="R1066" i="1" s="1"/>
  <c r="Q1062" i="1"/>
  <c r="P1062" i="1"/>
  <c r="O1062" i="1"/>
  <c r="N1062" i="1"/>
  <c r="N1064" i="1" s="1"/>
  <c r="N1066" i="1" s="1"/>
  <c r="M1062" i="1"/>
  <c r="L1062" i="1"/>
  <c r="K1062" i="1"/>
  <c r="J1062" i="1"/>
  <c r="J1064" i="1" s="1"/>
  <c r="J1066" i="1" s="1"/>
  <c r="I1062" i="1"/>
  <c r="H1062" i="1"/>
  <c r="G1062" i="1"/>
  <c r="F1062" i="1"/>
  <c r="F1064" i="1" s="1"/>
  <c r="F1066" i="1" s="1"/>
  <c r="E1062" i="1"/>
  <c r="D1062" i="1"/>
  <c r="C1062" i="1"/>
  <c r="B1062" i="1"/>
  <c r="B1064" i="1" s="1"/>
  <c r="B1066" i="1" s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W1060" i="1"/>
  <c r="W1064" i="1" s="1"/>
  <c r="V1060" i="1"/>
  <c r="U1060" i="1"/>
  <c r="T1060" i="1"/>
  <c r="S1060" i="1"/>
  <c r="S1064" i="1" s="1"/>
  <c r="R1060" i="1"/>
  <c r="Q1060" i="1"/>
  <c r="P1060" i="1"/>
  <c r="O1060" i="1"/>
  <c r="O1064" i="1" s="1"/>
  <c r="N1060" i="1"/>
  <c r="M1060" i="1"/>
  <c r="L1060" i="1"/>
  <c r="K1060" i="1"/>
  <c r="K1064" i="1" s="1"/>
  <c r="J1060" i="1"/>
  <c r="I1060" i="1"/>
  <c r="H1060" i="1"/>
  <c r="G1060" i="1"/>
  <c r="G1064" i="1" s="1"/>
  <c r="F1060" i="1"/>
  <c r="E1060" i="1"/>
  <c r="D1060" i="1"/>
  <c r="C1060" i="1"/>
  <c r="C1064" i="1" s="1"/>
  <c r="B1060" i="1"/>
  <c r="R1056" i="1"/>
  <c r="B1056" i="1"/>
  <c r="Y1055" i="1"/>
  <c r="X1055" i="1"/>
  <c r="X1056" i="1" s="1"/>
  <c r="W1055" i="1"/>
  <c r="V1055" i="1"/>
  <c r="U1055" i="1"/>
  <c r="T1055" i="1"/>
  <c r="T1056" i="1" s="1"/>
  <c r="S1055" i="1"/>
  <c r="R1055" i="1"/>
  <c r="Q1055" i="1"/>
  <c r="P1055" i="1"/>
  <c r="P1056" i="1" s="1"/>
  <c r="O1055" i="1"/>
  <c r="N1055" i="1"/>
  <c r="M1055" i="1"/>
  <c r="L1055" i="1"/>
  <c r="L1056" i="1" s="1"/>
  <c r="K1055" i="1"/>
  <c r="J1055" i="1"/>
  <c r="I1055" i="1"/>
  <c r="H1055" i="1"/>
  <c r="H1056" i="1" s="1"/>
  <c r="G1055" i="1"/>
  <c r="F1055" i="1"/>
  <c r="E1055" i="1"/>
  <c r="D1055" i="1"/>
  <c r="C1055" i="1"/>
  <c r="B1055" i="1"/>
  <c r="W1054" i="1"/>
  <c r="W1056" i="1" s="1"/>
  <c r="O1054" i="1"/>
  <c r="O1056" i="1" s="1"/>
  <c r="K1054" i="1"/>
  <c r="K1056" i="1" s="1"/>
  <c r="G1054" i="1"/>
  <c r="G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AA1052" i="1"/>
  <c r="Y1052" i="1"/>
  <c r="X1052" i="1"/>
  <c r="W1052" i="1"/>
  <c r="V1052" i="1"/>
  <c r="U1052" i="1"/>
  <c r="T1052" i="1"/>
  <c r="S1052" i="1"/>
  <c r="S1054" i="1" s="1"/>
  <c r="S1056" i="1" s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C1054" i="1" s="1"/>
  <c r="C1056" i="1" s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4" i="1" s="1"/>
  <c r="W1050" i="1"/>
  <c r="V1050" i="1"/>
  <c r="V1054" i="1" s="1"/>
  <c r="V1056" i="1" s="1"/>
  <c r="U1050" i="1"/>
  <c r="T1050" i="1"/>
  <c r="T1054" i="1" s="1"/>
  <c r="S1050" i="1"/>
  <c r="R1050" i="1"/>
  <c r="R1054" i="1" s="1"/>
  <c r="Q1050" i="1"/>
  <c r="P1050" i="1"/>
  <c r="P1054" i="1" s="1"/>
  <c r="O1050" i="1"/>
  <c r="N1050" i="1"/>
  <c r="N1054" i="1" s="1"/>
  <c r="N1056" i="1" s="1"/>
  <c r="M1050" i="1"/>
  <c r="L1050" i="1"/>
  <c r="L1054" i="1" s="1"/>
  <c r="K1050" i="1"/>
  <c r="J1050" i="1"/>
  <c r="J1054" i="1" s="1"/>
  <c r="J1056" i="1" s="1"/>
  <c r="I1050" i="1"/>
  <c r="H1050" i="1"/>
  <c r="H1054" i="1" s="1"/>
  <c r="G1050" i="1"/>
  <c r="F1050" i="1"/>
  <c r="F1054" i="1" s="1"/>
  <c r="F1056" i="1" s="1"/>
  <c r="E1050" i="1"/>
  <c r="D1050" i="1"/>
  <c r="C1050" i="1"/>
  <c r="B1050" i="1"/>
  <c r="B1054" i="1" s="1"/>
  <c r="Y1045" i="1"/>
  <c r="Y1046" i="1" s="1"/>
  <c r="X1045" i="1"/>
  <c r="W1045" i="1"/>
  <c r="V1045" i="1"/>
  <c r="U1045" i="1"/>
  <c r="U1046" i="1" s="1"/>
  <c r="T1045" i="1"/>
  <c r="S1045" i="1"/>
  <c r="R1045" i="1"/>
  <c r="Q1045" i="1"/>
  <c r="Q1046" i="1" s="1"/>
  <c r="P1045" i="1"/>
  <c r="O1045" i="1"/>
  <c r="N1045" i="1"/>
  <c r="M1045" i="1"/>
  <c r="L1045" i="1"/>
  <c r="K1045" i="1"/>
  <c r="J1045" i="1"/>
  <c r="I1045" i="1"/>
  <c r="I1046" i="1" s="1"/>
  <c r="H1045" i="1"/>
  <c r="G1045" i="1"/>
  <c r="F1045" i="1"/>
  <c r="E1045" i="1"/>
  <c r="E1046" i="1" s="1"/>
  <c r="D1045" i="1"/>
  <c r="C1045" i="1"/>
  <c r="B1045" i="1"/>
  <c r="P1044" i="1"/>
  <c r="P1046" i="1" s="1"/>
  <c r="L1044" i="1"/>
  <c r="L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X1044" i="1" s="1"/>
  <c r="X1046" i="1" s="1"/>
  <c r="W1042" i="1"/>
  <c r="V1042" i="1"/>
  <c r="U1042" i="1"/>
  <c r="T1042" i="1"/>
  <c r="T1044" i="1" s="1"/>
  <c r="T1046" i="1" s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H1044" i="1" s="1"/>
  <c r="H1046" i="1" s="1"/>
  <c r="G1042" i="1"/>
  <c r="F1042" i="1"/>
  <c r="E1042" i="1"/>
  <c r="D1042" i="1"/>
  <c r="D1044" i="1" s="1"/>
  <c r="D1046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W1040" i="1"/>
  <c r="W1044" i="1" s="1"/>
  <c r="W1046" i="1" s="1"/>
  <c r="V1040" i="1"/>
  <c r="U1040" i="1"/>
  <c r="U1044" i="1" s="1"/>
  <c r="T1040" i="1"/>
  <c r="S1040" i="1"/>
  <c r="S1044" i="1" s="1"/>
  <c r="S1046" i="1" s="1"/>
  <c r="R1040" i="1"/>
  <c r="Q1040" i="1"/>
  <c r="Q1044" i="1" s="1"/>
  <c r="P1040" i="1"/>
  <c r="O1040" i="1"/>
  <c r="O1044" i="1" s="1"/>
  <c r="O1046" i="1" s="1"/>
  <c r="N1040" i="1"/>
  <c r="M1040" i="1"/>
  <c r="L1040" i="1"/>
  <c r="K1040" i="1"/>
  <c r="K1044" i="1" s="1"/>
  <c r="K1046" i="1" s="1"/>
  <c r="J1040" i="1"/>
  <c r="I1040" i="1"/>
  <c r="I1044" i="1" s="1"/>
  <c r="H1040" i="1"/>
  <c r="G1040" i="1"/>
  <c r="G1044" i="1" s="1"/>
  <c r="G1046" i="1" s="1"/>
  <c r="F1040" i="1"/>
  <c r="E1040" i="1"/>
  <c r="E1044" i="1" s="1"/>
  <c r="D1040" i="1"/>
  <c r="C1040" i="1"/>
  <c r="C1044" i="1" s="1"/>
  <c r="C1046" i="1" s="1"/>
  <c r="B1040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W1034" i="1"/>
  <c r="O1034" i="1"/>
  <c r="G1034" i="1"/>
  <c r="Y1033" i="1"/>
  <c r="X1033" i="1"/>
  <c r="W1033" i="1"/>
  <c r="V1033" i="1"/>
  <c r="U1033" i="1"/>
  <c r="T1033" i="1"/>
  <c r="S1033" i="1"/>
  <c r="S1034" i="1" s="1"/>
  <c r="R1033" i="1"/>
  <c r="Q1033" i="1"/>
  <c r="P1033" i="1"/>
  <c r="O1033" i="1"/>
  <c r="N1033" i="1"/>
  <c r="M1033" i="1"/>
  <c r="Z1033" i="1" s="1"/>
  <c r="AA1033" i="1" s="1"/>
  <c r="L1033" i="1"/>
  <c r="K1033" i="1"/>
  <c r="K1034" i="1" s="1"/>
  <c r="J1033" i="1"/>
  <c r="I1033" i="1"/>
  <c r="H1033" i="1"/>
  <c r="G1033" i="1"/>
  <c r="F1033" i="1"/>
  <c r="E1033" i="1"/>
  <c r="D1033" i="1"/>
  <c r="C1033" i="1"/>
  <c r="C1034" i="1" s="1"/>
  <c r="B1033" i="1"/>
  <c r="AA1032" i="1"/>
  <c r="Y1032" i="1"/>
  <c r="Y1034" i="1" s="1"/>
  <c r="Y1036" i="1" s="1"/>
  <c r="X1032" i="1"/>
  <c r="W1032" i="1"/>
  <c r="V1032" i="1"/>
  <c r="U1032" i="1"/>
  <c r="U1034" i="1" s="1"/>
  <c r="U1036" i="1" s="1"/>
  <c r="T1032" i="1"/>
  <c r="S1032" i="1"/>
  <c r="R1032" i="1"/>
  <c r="Q1032" i="1"/>
  <c r="Q1034" i="1" s="1"/>
  <c r="Q1036" i="1" s="1"/>
  <c r="P1032" i="1"/>
  <c r="O1032" i="1"/>
  <c r="N1032" i="1"/>
  <c r="M1032" i="1"/>
  <c r="Z1032" i="1" s="1"/>
  <c r="L1032" i="1"/>
  <c r="K1032" i="1"/>
  <c r="J1032" i="1"/>
  <c r="I1032" i="1"/>
  <c r="I1034" i="1" s="1"/>
  <c r="I1036" i="1" s="1"/>
  <c r="H1032" i="1"/>
  <c r="G1032" i="1"/>
  <c r="F1032" i="1"/>
  <c r="E1032" i="1"/>
  <c r="E1034" i="1" s="1"/>
  <c r="E1036" i="1" s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AB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Y1025" i="1"/>
  <c r="X1025" i="1"/>
  <c r="W1025" i="1"/>
  <c r="W1026" i="1" s="1"/>
  <c r="V1025" i="1"/>
  <c r="U1025" i="1"/>
  <c r="T1025" i="1"/>
  <c r="S1025" i="1"/>
  <c r="S1026" i="1" s="1"/>
  <c r="R1025" i="1"/>
  <c r="Q1025" i="1"/>
  <c r="P1025" i="1"/>
  <c r="O1025" i="1"/>
  <c r="O1026" i="1" s="1"/>
  <c r="N1025" i="1"/>
  <c r="M1025" i="1"/>
  <c r="L1025" i="1"/>
  <c r="K1025" i="1"/>
  <c r="K1026" i="1" s="1"/>
  <c r="J1025" i="1"/>
  <c r="I1025" i="1"/>
  <c r="H1025" i="1"/>
  <c r="G1025" i="1"/>
  <c r="G1026" i="1" s="1"/>
  <c r="F1025" i="1"/>
  <c r="E1025" i="1"/>
  <c r="D1025" i="1"/>
  <c r="C1025" i="1"/>
  <c r="C1026" i="1" s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M1022" i="1"/>
  <c r="L1022" i="1"/>
  <c r="K1022" i="1"/>
  <c r="J1022" i="1"/>
  <c r="I1022" i="1"/>
  <c r="H1022" i="1"/>
  <c r="G1022" i="1"/>
  <c r="F1022" i="1"/>
  <c r="E1022" i="1"/>
  <c r="D1022" i="1"/>
  <c r="AA1022" i="1" s="1"/>
  <c r="C1022" i="1"/>
  <c r="B1022" i="1"/>
  <c r="Y1021" i="1"/>
  <c r="X1021" i="1"/>
  <c r="W1021" i="1"/>
  <c r="V1021" i="1"/>
  <c r="V1024" i="1" s="1"/>
  <c r="V1026" i="1" s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F1024" i="1" s="1"/>
  <c r="F1026" i="1" s="1"/>
  <c r="E1021" i="1"/>
  <c r="D1021" i="1"/>
  <c r="C1021" i="1"/>
  <c r="B1021" i="1"/>
  <c r="Y1020" i="1"/>
  <c r="X1020" i="1"/>
  <c r="X1024" i="1" s="1"/>
  <c r="W1020" i="1"/>
  <c r="W1024" i="1" s="1"/>
  <c r="V1020" i="1"/>
  <c r="U1020" i="1"/>
  <c r="T1020" i="1"/>
  <c r="T1024" i="1" s="1"/>
  <c r="S1020" i="1"/>
  <c r="S1024" i="1" s="1"/>
  <c r="R1020" i="1"/>
  <c r="R1024" i="1" s="1"/>
  <c r="R1026" i="1" s="1"/>
  <c r="Q1020" i="1"/>
  <c r="P1020" i="1"/>
  <c r="P1024" i="1" s="1"/>
  <c r="O1020" i="1"/>
  <c r="O1024" i="1" s="1"/>
  <c r="N1020" i="1"/>
  <c r="Z1020" i="1" s="1"/>
  <c r="Z1024" i="1" s="1"/>
  <c r="M1020" i="1"/>
  <c r="L1020" i="1"/>
  <c r="L1024" i="1" s="1"/>
  <c r="K1020" i="1"/>
  <c r="K1024" i="1" s="1"/>
  <c r="J1020" i="1"/>
  <c r="J1024" i="1" s="1"/>
  <c r="J1026" i="1" s="1"/>
  <c r="I1020" i="1"/>
  <c r="H1020" i="1"/>
  <c r="H1024" i="1" s="1"/>
  <c r="G1020" i="1"/>
  <c r="G1024" i="1" s="1"/>
  <c r="F1020" i="1"/>
  <c r="E1020" i="1"/>
  <c r="D1020" i="1"/>
  <c r="C1020" i="1"/>
  <c r="C1024" i="1" s="1"/>
  <c r="B1020" i="1"/>
  <c r="B1024" i="1" s="1"/>
  <c r="B1026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X1014" i="1" s="1"/>
  <c r="W1012" i="1"/>
  <c r="V1012" i="1"/>
  <c r="U1012" i="1"/>
  <c r="T1012" i="1"/>
  <c r="T1014" i="1" s="1"/>
  <c r="S1012" i="1"/>
  <c r="R1012" i="1"/>
  <c r="Q1012" i="1"/>
  <c r="P1012" i="1"/>
  <c r="P1014" i="1" s="1"/>
  <c r="O1012" i="1"/>
  <c r="N1012" i="1"/>
  <c r="Z1012" i="1" s="1"/>
  <c r="M1012" i="1"/>
  <c r="L1012" i="1"/>
  <c r="L1014" i="1" s="1"/>
  <c r="K1012" i="1"/>
  <c r="J1012" i="1"/>
  <c r="I1012" i="1"/>
  <c r="H1012" i="1"/>
  <c r="H1014" i="1" s="1"/>
  <c r="G1012" i="1"/>
  <c r="F1012" i="1"/>
  <c r="E1012" i="1"/>
  <c r="D1012" i="1"/>
  <c r="D1014" i="1" s="1"/>
  <c r="C1012" i="1"/>
  <c r="B1012" i="1"/>
  <c r="Y1011" i="1"/>
  <c r="X1011" i="1"/>
  <c r="W1011" i="1"/>
  <c r="W1014" i="1" s="1"/>
  <c r="W1016" i="1" s="1"/>
  <c r="V1011" i="1"/>
  <c r="U1011" i="1"/>
  <c r="T1011" i="1"/>
  <c r="S1011" i="1"/>
  <c r="S1014" i="1" s="1"/>
  <c r="S1016" i="1" s="1"/>
  <c r="R1011" i="1"/>
  <c r="Q1011" i="1"/>
  <c r="P1011" i="1"/>
  <c r="O1011" i="1"/>
  <c r="O1014" i="1" s="1"/>
  <c r="O1016" i="1" s="1"/>
  <c r="N1011" i="1"/>
  <c r="Z1011" i="1" s="1"/>
  <c r="M1011" i="1"/>
  <c r="L1011" i="1"/>
  <c r="K1011" i="1"/>
  <c r="K1014" i="1" s="1"/>
  <c r="K1016" i="1" s="1"/>
  <c r="J1011" i="1"/>
  <c r="I1011" i="1"/>
  <c r="H1011" i="1"/>
  <c r="G1011" i="1"/>
  <c r="G1014" i="1" s="1"/>
  <c r="G1016" i="1" s="1"/>
  <c r="F1011" i="1"/>
  <c r="E1011" i="1"/>
  <c r="D1011" i="1"/>
  <c r="C1011" i="1"/>
  <c r="C1014" i="1" s="1"/>
  <c r="C1016" i="1" s="1"/>
  <c r="B1011" i="1"/>
  <c r="Y1010" i="1"/>
  <c r="Y1014" i="1" s="1"/>
  <c r="X1010" i="1"/>
  <c r="W1010" i="1"/>
  <c r="V1010" i="1"/>
  <c r="V1014" i="1" s="1"/>
  <c r="V1016" i="1" s="1"/>
  <c r="U1010" i="1"/>
  <c r="U1014" i="1" s="1"/>
  <c r="T1010" i="1"/>
  <c r="S1010" i="1"/>
  <c r="R1010" i="1"/>
  <c r="R1014" i="1" s="1"/>
  <c r="R1016" i="1" s="1"/>
  <c r="Q1010" i="1"/>
  <c r="Q1014" i="1" s="1"/>
  <c r="P1010" i="1"/>
  <c r="O1010" i="1"/>
  <c r="N1010" i="1"/>
  <c r="N1014" i="1" s="1"/>
  <c r="N1016" i="1" s="1"/>
  <c r="M1010" i="1"/>
  <c r="M1014" i="1" s="1"/>
  <c r="L1010" i="1"/>
  <c r="K1010" i="1"/>
  <c r="J1010" i="1"/>
  <c r="J1014" i="1" s="1"/>
  <c r="J1016" i="1" s="1"/>
  <c r="I1010" i="1"/>
  <c r="I1014" i="1" s="1"/>
  <c r="H1010" i="1"/>
  <c r="G1010" i="1"/>
  <c r="F1010" i="1"/>
  <c r="F1014" i="1" s="1"/>
  <c r="F1016" i="1" s="1"/>
  <c r="E1010" i="1"/>
  <c r="E1014" i="1" s="1"/>
  <c r="D1010" i="1"/>
  <c r="C1010" i="1"/>
  <c r="B1010" i="1"/>
  <c r="B1014" i="1" s="1"/>
  <c r="B1016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Z1005" i="1" s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AA1003" i="1" s="1"/>
  <c r="C1003" i="1"/>
  <c r="B1003" i="1"/>
  <c r="Y1002" i="1"/>
  <c r="X1002" i="1"/>
  <c r="W1002" i="1"/>
  <c r="V1002" i="1"/>
  <c r="V1004" i="1" s="1"/>
  <c r="U1002" i="1"/>
  <c r="T1002" i="1"/>
  <c r="S1002" i="1"/>
  <c r="R1002" i="1"/>
  <c r="R1004" i="1" s="1"/>
  <c r="Q1002" i="1"/>
  <c r="P1002" i="1"/>
  <c r="O1002" i="1"/>
  <c r="N1002" i="1"/>
  <c r="N1004" i="1" s="1"/>
  <c r="M1002" i="1"/>
  <c r="L1002" i="1"/>
  <c r="K1002" i="1"/>
  <c r="J1002" i="1"/>
  <c r="J1004" i="1" s="1"/>
  <c r="I1002" i="1"/>
  <c r="H1002" i="1"/>
  <c r="G1002" i="1"/>
  <c r="F1002" i="1"/>
  <c r="F1004" i="1" s="1"/>
  <c r="E1002" i="1"/>
  <c r="D1002" i="1"/>
  <c r="C1002" i="1"/>
  <c r="B1002" i="1"/>
  <c r="B1004" i="1" s="1"/>
  <c r="Y1001" i="1"/>
  <c r="Y1004" i="1" s="1"/>
  <c r="Y1006" i="1" s="1"/>
  <c r="X1001" i="1"/>
  <c r="W1001" i="1"/>
  <c r="V1001" i="1"/>
  <c r="U1001" i="1"/>
  <c r="U1004" i="1" s="1"/>
  <c r="U1006" i="1" s="1"/>
  <c r="T1001" i="1"/>
  <c r="S1001" i="1"/>
  <c r="R1001" i="1"/>
  <c r="Q1001" i="1"/>
  <c r="Q1004" i="1" s="1"/>
  <c r="Q1006" i="1" s="1"/>
  <c r="P1001" i="1"/>
  <c r="O1001" i="1"/>
  <c r="N1001" i="1"/>
  <c r="M1001" i="1"/>
  <c r="M1004" i="1" s="1"/>
  <c r="M1006" i="1" s="1"/>
  <c r="L1001" i="1"/>
  <c r="K1001" i="1"/>
  <c r="J1001" i="1"/>
  <c r="I1001" i="1"/>
  <c r="I1004" i="1" s="1"/>
  <c r="I1006" i="1" s="1"/>
  <c r="H1001" i="1"/>
  <c r="G1001" i="1"/>
  <c r="F1001" i="1"/>
  <c r="E1001" i="1"/>
  <c r="E1004" i="1" s="1"/>
  <c r="E1006" i="1" s="1"/>
  <c r="D1001" i="1"/>
  <c r="C1001" i="1"/>
  <c r="B1001" i="1"/>
  <c r="Y1000" i="1"/>
  <c r="X1000" i="1"/>
  <c r="X1004" i="1" s="1"/>
  <c r="X1006" i="1" s="1"/>
  <c r="W1000" i="1"/>
  <c r="W1004" i="1" s="1"/>
  <c r="V1000" i="1"/>
  <c r="U1000" i="1"/>
  <c r="T1000" i="1"/>
  <c r="T1004" i="1" s="1"/>
  <c r="T1006" i="1" s="1"/>
  <c r="S1000" i="1"/>
  <c r="S1004" i="1" s="1"/>
  <c r="R1000" i="1"/>
  <c r="Q1000" i="1"/>
  <c r="P1000" i="1"/>
  <c r="P1004" i="1" s="1"/>
  <c r="P1006" i="1" s="1"/>
  <c r="O1000" i="1"/>
  <c r="O1004" i="1" s="1"/>
  <c r="N1000" i="1"/>
  <c r="Z1000" i="1" s="1"/>
  <c r="M1000" i="1"/>
  <c r="L1000" i="1"/>
  <c r="L1004" i="1" s="1"/>
  <c r="L1006" i="1" s="1"/>
  <c r="K1000" i="1"/>
  <c r="K1004" i="1" s="1"/>
  <c r="J1000" i="1"/>
  <c r="I1000" i="1"/>
  <c r="H1000" i="1"/>
  <c r="H1004" i="1" s="1"/>
  <c r="H1006" i="1" s="1"/>
  <c r="G1000" i="1"/>
  <c r="G1004" i="1" s="1"/>
  <c r="F1000" i="1"/>
  <c r="E1000" i="1"/>
  <c r="D1000" i="1"/>
  <c r="D1004" i="1" s="1"/>
  <c r="D1006" i="1" s="1"/>
  <c r="C1000" i="1"/>
  <c r="C1004" i="1" s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AA995" i="1" s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W994" i="1" s="1"/>
  <c r="V992" i="1"/>
  <c r="U992" i="1"/>
  <c r="T992" i="1"/>
  <c r="S992" i="1"/>
  <c r="S994" i="1" s="1"/>
  <c r="R992" i="1"/>
  <c r="Q992" i="1"/>
  <c r="P992" i="1"/>
  <c r="O992" i="1"/>
  <c r="O994" i="1" s="1"/>
  <c r="N992" i="1"/>
  <c r="Z992" i="1" s="1"/>
  <c r="AA992" i="1" s="1"/>
  <c r="M992" i="1"/>
  <c r="L992" i="1"/>
  <c r="K992" i="1"/>
  <c r="K994" i="1" s="1"/>
  <c r="J992" i="1"/>
  <c r="I992" i="1"/>
  <c r="H992" i="1"/>
  <c r="G992" i="1"/>
  <c r="G994" i="1" s="1"/>
  <c r="F992" i="1"/>
  <c r="E992" i="1"/>
  <c r="D992" i="1"/>
  <c r="C992" i="1"/>
  <c r="C994" i="1" s="1"/>
  <c r="B992" i="1"/>
  <c r="Y991" i="1"/>
  <c r="X991" i="1"/>
  <c r="W991" i="1"/>
  <c r="V991" i="1"/>
  <c r="V994" i="1" s="1"/>
  <c r="V996" i="1" s="1"/>
  <c r="U991" i="1"/>
  <c r="T991" i="1"/>
  <c r="S991" i="1"/>
  <c r="R991" i="1"/>
  <c r="R994" i="1" s="1"/>
  <c r="R996" i="1" s="1"/>
  <c r="Q991" i="1"/>
  <c r="P991" i="1"/>
  <c r="O991" i="1"/>
  <c r="N991" i="1"/>
  <c r="Z991" i="1" s="1"/>
  <c r="AB991" i="1" s="1"/>
  <c r="M991" i="1"/>
  <c r="L991" i="1"/>
  <c r="K991" i="1"/>
  <c r="J991" i="1"/>
  <c r="J994" i="1" s="1"/>
  <c r="J996" i="1" s="1"/>
  <c r="I991" i="1"/>
  <c r="H991" i="1"/>
  <c r="G991" i="1"/>
  <c r="F991" i="1"/>
  <c r="F994" i="1" s="1"/>
  <c r="F996" i="1" s="1"/>
  <c r="E991" i="1"/>
  <c r="D991" i="1"/>
  <c r="AA991" i="1" s="1"/>
  <c r="C991" i="1"/>
  <c r="B991" i="1"/>
  <c r="B994" i="1" s="1"/>
  <c r="B996" i="1" s="1"/>
  <c r="Y990" i="1"/>
  <c r="Y994" i="1" s="1"/>
  <c r="Y996" i="1" s="1"/>
  <c r="X990" i="1"/>
  <c r="X994" i="1" s="1"/>
  <c r="W990" i="1"/>
  <c r="V990" i="1"/>
  <c r="U990" i="1"/>
  <c r="U994" i="1" s="1"/>
  <c r="U996" i="1" s="1"/>
  <c r="T990" i="1"/>
  <c r="T994" i="1" s="1"/>
  <c r="S990" i="1"/>
  <c r="R990" i="1"/>
  <c r="Q990" i="1"/>
  <c r="Q994" i="1" s="1"/>
  <c r="Q996" i="1" s="1"/>
  <c r="P990" i="1"/>
  <c r="P994" i="1" s="1"/>
  <c r="O990" i="1"/>
  <c r="N990" i="1"/>
  <c r="M990" i="1"/>
  <c r="M994" i="1" s="1"/>
  <c r="M996" i="1" s="1"/>
  <c r="L990" i="1"/>
  <c r="L994" i="1" s="1"/>
  <c r="K990" i="1"/>
  <c r="J990" i="1"/>
  <c r="I990" i="1"/>
  <c r="I994" i="1" s="1"/>
  <c r="I996" i="1" s="1"/>
  <c r="H990" i="1"/>
  <c r="H994" i="1" s="1"/>
  <c r="G990" i="1"/>
  <c r="F990" i="1"/>
  <c r="E990" i="1"/>
  <c r="E994" i="1" s="1"/>
  <c r="E996" i="1" s="1"/>
  <c r="D990" i="1"/>
  <c r="C990" i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AA983" i="1" s="1"/>
  <c r="C983" i="1"/>
  <c r="B983" i="1"/>
  <c r="Y982" i="1"/>
  <c r="X982" i="1"/>
  <c r="X984" i="1" s="1"/>
  <c r="W982" i="1"/>
  <c r="V982" i="1"/>
  <c r="U982" i="1"/>
  <c r="T982" i="1"/>
  <c r="T984" i="1" s="1"/>
  <c r="S982" i="1"/>
  <c r="R982" i="1"/>
  <c r="Q982" i="1"/>
  <c r="P982" i="1"/>
  <c r="P984" i="1" s="1"/>
  <c r="O982" i="1"/>
  <c r="N982" i="1"/>
  <c r="M982" i="1"/>
  <c r="Z982" i="1" s="1"/>
  <c r="L982" i="1"/>
  <c r="L984" i="1" s="1"/>
  <c r="K982" i="1"/>
  <c r="J982" i="1"/>
  <c r="I982" i="1"/>
  <c r="H982" i="1"/>
  <c r="H984" i="1" s="1"/>
  <c r="G982" i="1"/>
  <c r="F982" i="1"/>
  <c r="E982" i="1"/>
  <c r="D982" i="1"/>
  <c r="D984" i="1" s="1"/>
  <c r="C982" i="1"/>
  <c r="B982" i="1"/>
  <c r="Y981" i="1"/>
  <c r="X981" i="1"/>
  <c r="W981" i="1"/>
  <c r="W984" i="1" s="1"/>
  <c r="W986" i="1" s="1"/>
  <c r="V981" i="1"/>
  <c r="U981" i="1"/>
  <c r="T981" i="1"/>
  <c r="S981" i="1"/>
  <c r="S984" i="1" s="1"/>
  <c r="S986" i="1" s="1"/>
  <c r="R981" i="1"/>
  <c r="Q981" i="1"/>
  <c r="P981" i="1"/>
  <c r="O981" i="1"/>
  <c r="O984" i="1" s="1"/>
  <c r="O986" i="1" s="1"/>
  <c r="N981" i="1"/>
  <c r="Z981" i="1" s="1"/>
  <c r="M981" i="1"/>
  <c r="L981" i="1"/>
  <c r="K981" i="1"/>
  <c r="K984" i="1" s="1"/>
  <c r="K986" i="1" s="1"/>
  <c r="J981" i="1"/>
  <c r="I981" i="1"/>
  <c r="H981" i="1"/>
  <c r="G981" i="1"/>
  <c r="G984" i="1" s="1"/>
  <c r="G986" i="1" s="1"/>
  <c r="F981" i="1"/>
  <c r="E981" i="1"/>
  <c r="D981" i="1"/>
  <c r="C981" i="1"/>
  <c r="C984" i="1" s="1"/>
  <c r="C986" i="1" s="1"/>
  <c r="B981" i="1"/>
  <c r="Y980" i="1"/>
  <c r="Y984" i="1" s="1"/>
  <c r="X980" i="1"/>
  <c r="W980" i="1"/>
  <c r="V980" i="1"/>
  <c r="V984" i="1" s="1"/>
  <c r="V986" i="1" s="1"/>
  <c r="U980" i="1"/>
  <c r="U984" i="1" s="1"/>
  <c r="T980" i="1"/>
  <c r="S980" i="1"/>
  <c r="R980" i="1"/>
  <c r="R984" i="1" s="1"/>
  <c r="R986" i="1" s="1"/>
  <c r="Q980" i="1"/>
  <c r="Q984" i="1" s="1"/>
  <c r="P980" i="1"/>
  <c r="O980" i="1"/>
  <c r="N980" i="1"/>
  <c r="N984" i="1" s="1"/>
  <c r="N986" i="1" s="1"/>
  <c r="M980" i="1"/>
  <c r="M984" i="1" s="1"/>
  <c r="L980" i="1"/>
  <c r="K980" i="1"/>
  <c r="J980" i="1"/>
  <c r="J984" i="1" s="1"/>
  <c r="J986" i="1" s="1"/>
  <c r="I980" i="1"/>
  <c r="I984" i="1" s="1"/>
  <c r="H980" i="1"/>
  <c r="G980" i="1"/>
  <c r="F980" i="1"/>
  <c r="F984" i="1" s="1"/>
  <c r="F986" i="1" s="1"/>
  <c r="E980" i="1"/>
  <c r="E984" i="1" s="1"/>
  <c r="D980" i="1"/>
  <c r="C980" i="1"/>
  <c r="B980" i="1"/>
  <c r="B984" i="1" s="1"/>
  <c r="B986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Z975" i="1" s="1"/>
  <c r="M975" i="1"/>
  <c r="L975" i="1"/>
  <c r="K975" i="1"/>
  <c r="J975" i="1"/>
  <c r="I975" i="1"/>
  <c r="H975" i="1"/>
  <c r="G975" i="1"/>
  <c r="F975" i="1"/>
  <c r="E975" i="1"/>
  <c r="D975" i="1"/>
  <c r="AA975" i="1" s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AA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Y974" i="1" s="1"/>
  <c r="X972" i="1"/>
  <c r="W972" i="1"/>
  <c r="V972" i="1"/>
  <c r="U972" i="1"/>
  <c r="U974" i="1" s="1"/>
  <c r="T972" i="1"/>
  <c r="S972" i="1"/>
  <c r="R972" i="1"/>
  <c r="Q972" i="1"/>
  <c r="Q974" i="1" s="1"/>
  <c r="P972" i="1"/>
  <c r="O972" i="1"/>
  <c r="N972" i="1"/>
  <c r="M972" i="1"/>
  <c r="M974" i="1" s="1"/>
  <c r="L972" i="1"/>
  <c r="K972" i="1"/>
  <c r="J972" i="1"/>
  <c r="I972" i="1"/>
  <c r="I974" i="1" s="1"/>
  <c r="H972" i="1"/>
  <c r="G972" i="1"/>
  <c r="F972" i="1"/>
  <c r="E972" i="1"/>
  <c r="E974" i="1" s="1"/>
  <c r="D972" i="1"/>
  <c r="C972" i="1"/>
  <c r="B972" i="1"/>
  <c r="Y971" i="1"/>
  <c r="X971" i="1"/>
  <c r="X974" i="1" s="1"/>
  <c r="X976" i="1" s="1"/>
  <c r="W971" i="1"/>
  <c r="V971" i="1"/>
  <c r="U971" i="1"/>
  <c r="T971" i="1"/>
  <c r="T974" i="1" s="1"/>
  <c r="T976" i="1" s="1"/>
  <c r="S971" i="1"/>
  <c r="R971" i="1"/>
  <c r="Q971" i="1"/>
  <c r="P971" i="1"/>
  <c r="P974" i="1" s="1"/>
  <c r="P976" i="1" s="1"/>
  <c r="O971" i="1"/>
  <c r="N971" i="1"/>
  <c r="M971" i="1"/>
  <c r="Z971" i="1" s="1"/>
  <c r="AB971" i="1" s="1"/>
  <c r="L971" i="1"/>
  <c r="L974" i="1" s="1"/>
  <c r="L976" i="1" s="1"/>
  <c r="K971" i="1"/>
  <c r="J971" i="1"/>
  <c r="I971" i="1"/>
  <c r="H971" i="1"/>
  <c r="H974" i="1" s="1"/>
  <c r="H976" i="1" s="1"/>
  <c r="G971" i="1"/>
  <c r="F971" i="1"/>
  <c r="E971" i="1"/>
  <c r="D971" i="1"/>
  <c r="D974" i="1" s="1"/>
  <c r="D976" i="1" s="1"/>
  <c r="C971" i="1"/>
  <c r="B971" i="1"/>
  <c r="Y970" i="1"/>
  <c r="X970" i="1"/>
  <c r="W970" i="1"/>
  <c r="W974" i="1" s="1"/>
  <c r="W976" i="1" s="1"/>
  <c r="V970" i="1"/>
  <c r="V974" i="1" s="1"/>
  <c r="U970" i="1"/>
  <c r="T970" i="1"/>
  <c r="S970" i="1"/>
  <c r="S974" i="1" s="1"/>
  <c r="S976" i="1" s="1"/>
  <c r="R970" i="1"/>
  <c r="R974" i="1" s="1"/>
  <c r="Q970" i="1"/>
  <c r="P970" i="1"/>
  <c r="O970" i="1"/>
  <c r="O974" i="1" s="1"/>
  <c r="O976" i="1" s="1"/>
  <c r="N970" i="1"/>
  <c r="Z970" i="1" s="1"/>
  <c r="M970" i="1"/>
  <c r="L970" i="1"/>
  <c r="K970" i="1"/>
  <c r="K974" i="1" s="1"/>
  <c r="K976" i="1" s="1"/>
  <c r="J970" i="1"/>
  <c r="J974" i="1" s="1"/>
  <c r="I970" i="1"/>
  <c r="H970" i="1"/>
  <c r="G970" i="1"/>
  <c r="G974" i="1" s="1"/>
  <c r="G976" i="1" s="1"/>
  <c r="F970" i="1"/>
  <c r="F974" i="1" s="1"/>
  <c r="E970" i="1"/>
  <c r="D970" i="1"/>
  <c r="AA970" i="1" s="1"/>
  <c r="C970" i="1"/>
  <c r="C974" i="1" s="1"/>
  <c r="C976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Z965" i="1" s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AA963" i="1" s="1"/>
  <c r="C963" i="1"/>
  <c r="B963" i="1"/>
  <c r="Y962" i="1"/>
  <c r="X962" i="1"/>
  <c r="W962" i="1"/>
  <c r="V962" i="1"/>
  <c r="V964" i="1" s="1"/>
  <c r="U962" i="1"/>
  <c r="T962" i="1"/>
  <c r="S962" i="1"/>
  <c r="R962" i="1"/>
  <c r="R964" i="1" s="1"/>
  <c r="Q962" i="1"/>
  <c r="P962" i="1"/>
  <c r="O962" i="1"/>
  <c r="N962" i="1"/>
  <c r="N964" i="1" s="1"/>
  <c r="M962" i="1"/>
  <c r="L962" i="1"/>
  <c r="K962" i="1"/>
  <c r="J962" i="1"/>
  <c r="J964" i="1" s="1"/>
  <c r="I962" i="1"/>
  <c r="H962" i="1"/>
  <c r="G962" i="1"/>
  <c r="F962" i="1"/>
  <c r="F964" i="1" s="1"/>
  <c r="E962" i="1"/>
  <c r="D962" i="1"/>
  <c r="C962" i="1"/>
  <c r="B962" i="1"/>
  <c r="B964" i="1" s="1"/>
  <c r="Y961" i="1"/>
  <c r="Y964" i="1" s="1"/>
  <c r="Y966" i="1" s="1"/>
  <c r="X961" i="1"/>
  <c r="W961" i="1"/>
  <c r="V961" i="1"/>
  <c r="U961" i="1"/>
  <c r="U964" i="1" s="1"/>
  <c r="U966" i="1" s="1"/>
  <c r="T961" i="1"/>
  <c r="S961" i="1"/>
  <c r="R961" i="1"/>
  <c r="Q961" i="1"/>
  <c r="Q964" i="1" s="1"/>
  <c r="Q966" i="1" s="1"/>
  <c r="P961" i="1"/>
  <c r="O961" i="1"/>
  <c r="N961" i="1"/>
  <c r="M961" i="1"/>
  <c r="M964" i="1" s="1"/>
  <c r="M966" i="1" s="1"/>
  <c r="L961" i="1"/>
  <c r="K961" i="1"/>
  <c r="J961" i="1"/>
  <c r="I961" i="1"/>
  <c r="I964" i="1" s="1"/>
  <c r="I966" i="1" s="1"/>
  <c r="H961" i="1"/>
  <c r="G961" i="1"/>
  <c r="F961" i="1"/>
  <c r="E961" i="1"/>
  <c r="E964" i="1" s="1"/>
  <c r="E966" i="1" s="1"/>
  <c r="D961" i="1"/>
  <c r="C961" i="1"/>
  <c r="B961" i="1"/>
  <c r="Y960" i="1"/>
  <c r="X960" i="1"/>
  <c r="X964" i="1" s="1"/>
  <c r="X966" i="1" s="1"/>
  <c r="W960" i="1"/>
  <c r="W964" i="1" s="1"/>
  <c r="V960" i="1"/>
  <c r="U960" i="1"/>
  <c r="T960" i="1"/>
  <c r="T964" i="1" s="1"/>
  <c r="T966" i="1" s="1"/>
  <c r="S960" i="1"/>
  <c r="S964" i="1" s="1"/>
  <c r="R960" i="1"/>
  <c r="Q960" i="1"/>
  <c r="P960" i="1"/>
  <c r="P964" i="1" s="1"/>
  <c r="P966" i="1" s="1"/>
  <c r="O960" i="1"/>
  <c r="O964" i="1" s="1"/>
  <c r="N960" i="1"/>
  <c r="Z960" i="1" s="1"/>
  <c r="M960" i="1"/>
  <c r="L960" i="1"/>
  <c r="L964" i="1" s="1"/>
  <c r="L966" i="1" s="1"/>
  <c r="K960" i="1"/>
  <c r="K964" i="1" s="1"/>
  <c r="J960" i="1"/>
  <c r="I960" i="1"/>
  <c r="H960" i="1"/>
  <c r="H964" i="1" s="1"/>
  <c r="H966" i="1" s="1"/>
  <c r="G960" i="1"/>
  <c r="G964" i="1" s="1"/>
  <c r="F960" i="1"/>
  <c r="E960" i="1"/>
  <c r="D960" i="1"/>
  <c r="D964" i="1" s="1"/>
  <c r="D966" i="1" s="1"/>
  <c r="C960" i="1"/>
  <c r="C964" i="1" s="1"/>
  <c r="B960" i="1"/>
  <c r="Y955" i="1"/>
  <c r="X955" i="1"/>
  <c r="X895" i="1" s="1"/>
  <c r="W955" i="1"/>
  <c r="V955" i="1"/>
  <c r="U955" i="1"/>
  <c r="T955" i="1"/>
  <c r="T895" i="1" s="1"/>
  <c r="S955" i="1"/>
  <c r="R955" i="1"/>
  <c r="Q955" i="1"/>
  <c r="P955" i="1"/>
  <c r="P895" i="1" s="1"/>
  <c r="O955" i="1"/>
  <c r="N955" i="1"/>
  <c r="M955" i="1"/>
  <c r="Z955" i="1" s="1"/>
  <c r="L955" i="1"/>
  <c r="L895" i="1" s="1"/>
  <c r="K955" i="1"/>
  <c r="J955" i="1"/>
  <c r="I955" i="1"/>
  <c r="H955" i="1"/>
  <c r="H895" i="1" s="1"/>
  <c r="G955" i="1"/>
  <c r="F955" i="1"/>
  <c r="E955" i="1"/>
  <c r="D955" i="1"/>
  <c r="AA955" i="1" s="1"/>
  <c r="C955" i="1"/>
  <c r="B955" i="1"/>
  <c r="Y953" i="1"/>
  <c r="Y893" i="1" s="1"/>
  <c r="X953" i="1"/>
  <c r="W953" i="1"/>
  <c r="V953" i="1"/>
  <c r="U953" i="1"/>
  <c r="U893" i="1" s="1"/>
  <c r="T953" i="1"/>
  <c r="S953" i="1"/>
  <c r="R953" i="1"/>
  <c r="Q953" i="1"/>
  <c r="Q893" i="1" s="1"/>
  <c r="P953" i="1"/>
  <c r="O953" i="1"/>
  <c r="N953" i="1"/>
  <c r="M953" i="1"/>
  <c r="M893" i="1" s="1"/>
  <c r="L953" i="1"/>
  <c r="K953" i="1"/>
  <c r="J953" i="1"/>
  <c r="I953" i="1"/>
  <c r="I893" i="1" s="1"/>
  <c r="H953" i="1"/>
  <c r="G953" i="1"/>
  <c r="F953" i="1"/>
  <c r="E953" i="1"/>
  <c r="E893" i="1" s="1"/>
  <c r="D953" i="1"/>
  <c r="C953" i="1"/>
  <c r="B953" i="1"/>
  <c r="Y952" i="1"/>
  <c r="X952" i="1"/>
  <c r="W952" i="1"/>
  <c r="W954" i="1" s="1"/>
  <c r="V952" i="1"/>
  <c r="U952" i="1"/>
  <c r="T952" i="1"/>
  <c r="S952" i="1"/>
  <c r="S954" i="1" s="1"/>
  <c r="R952" i="1"/>
  <c r="Q952" i="1"/>
  <c r="P952" i="1"/>
  <c r="O952" i="1"/>
  <c r="O954" i="1" s="1"/>
  <c r="N952" i="1"/>
  <c r="Z952" i="1" s="1"/>
  <c r="AA952" i="1" s="1"/>
  <c r="M952" i="1"/>
  <c r="L952" i="1"/>
  <c r="K952" i="1"/>
  <c r="K954" i="1" s="1"/>
  <c r="J952" i="1"/>
  <c r="I952" i="1"/>
  <c r="H952" i="1"/>
  <c r="G952" i="1"/>
  <c r="G954" i="1" s="1"/>
  <c r="F952" i="1"/>
  <c r="E952" i="1"/>
  <c r="D952" i="1"/>
  <c r="C952" i="1"/>
  <c r="C954" i="1" s="1"/>
  <c r="B952" i="1"/>
  <c r="Y951" i="1"/>
  <c r="X951" i="1"/>
  <c r="W951" i="1"/>
  <c r="V951" i="1"/>
  <c r="V954" i="1" s="1"/>
  <c r="V956" i="1" s="1"/>
  <c r="U951" i="1"/>
  <c r="T951" i="1"/>
  <c r="S951" i="1"/>
  <c r="R951" i="1"/>
  <c r="R954" i="1" s="1"/>
  <c r="R956" i="1" s="1"/>
  <c r="Q951" i="1"/>
  <c r="P951" i="1"/>
  <c r="O951" i="1"/>
  <c r="N951" i="1"/>
  <c r="Z951" i="1" s="1"/>
  <c r="AB951" i="1" s="1"/>
  <c r="M951" i="1"/>
  <c r="L951" i="1"/>
  <c r="K951" i="1"/>
  <c r="J951" i="1"/>
  <c r="J954" i="1" s="1"/>
  <c r="J956" i="1" s="1"/>
  <c r="I951" i="1"/>
  <c r="H951" i="1"/>
  <c r="G951" i="1"/>
  <c r="F951" i="1"/>
  <c r="F954" i="1" s="1"/>
  <c r="F956" i="1" s="1"/>
  <c r="E951" i="1"/>
  <c r="D951" i="1"/>
  <c r="AA951" i="1" s="1"/>
  <c r="C951" i="1"/>
  <c r="B951" i="1"/>
  <c r="B954" i="1" s="1"/>
  <c r="B956" i="1" s="1"/>
  <c r="Y950" i="1"/>
  <c r="Y954" i="1" s="1"/>
  <c r="Y956" i="1" s="1"/>
  <c r="X950" i="1"/>
  <c r="X954" i="1" s="1"/>
  <c r="W950" i="1"/>
  <c r="V950" i="1"/>
  <c r="U950" i="1"/>
  <c r="U954" i="1" s="1"/>
  <c r="U956" i="1" s="1"/>
  <c r="T950" i="1"/>
  <c r="T954" i="1" s="1"/>
  <c r="S950" i="1"/>
  <c r="R950" i="1"/>
  <c r="Q950" i="1"/>
  <c r="Q954" i="1" s="1"/>
  <c r="Q956" i="1" s="1"/>
  <c r="P950" i="1"/>
  <c r="P954" i="1" s="1"/>
  <c r="O950" i="1"/>
  <c r="N950" i="1"/>
  <c r="M950" i="1"/>
  <c r="M954" i="1" s="1"/>
  <c r="M956" i="1" s="1"/>
  <c r="L950" i="1"/>
  <c r="L954" i="1" s="1"/>
  <c r="K950" i="1"/>
  <c r="J950" i="1"/>
  <c r="I950" i="1"/>
  <c r="I954" i="1" s="1"/>
  <c r="I956" i="1" s="1"/>
  <c r="H950" i="1"/>
  <c r="H954" i="1" s="1"/>
  <c r="G950" i="1"/>
  <c r="F950" i="1"/>
  <c r="E950" i="1"/>
  <c r="E954" i="1" s="1"/>
  <c r="E956" i="1" s="1"/>
  <c r="D950" i="1"/>
  <c r="C950" i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AA943" i="1" s="1"/>
  <c r="C943" i="1"/>
  <c r="B943" i="1"/>
  <c r="Y942" i="1"/>
  <c r="X942" i="1"/>
  <c r="X944" i="1" s="1"/>
  <c r="W942" i="1"/>
  <c r="V942" i="1"/>
  <c r="U942" i="1"/>
  <c r="T942" i="1"/>
  <c r="T944" i="1" s="1"/>
  <c r="S942" i="1"/>
  <c r="R942" i="1"/>
  <c r="Q942" i="1"/>
  <c r="P942" i="1"/>
  <c r="P944" i="1" s="1"/>
  <c r="O942" i="1"/>
  <c r="N942" i="1"/>
  <c r="M942" i="1"/>
  <c r="Z942" i="1" s="1"/>
  <c r="L942" i="1"/>
  <c r="L944" i="1" s="1"/>
  <c r="K942" i="1"/>
  <c r="J942" i="1"/>
  <c r="I942" i="1"/>
  <c r="H942" i="1"/>
  <c r="H944" i="1" s="1"/>
  <c r="G942" i="1"/>
  <c r="F942" i="1"/>
  <c r="E942" i="1"/>
  <c r="D942" i="1"/>
  <c r="D944" i="1" s="1"/>
  <c r="C942" i="1"/>
  <c r="B942" i="1"/>
  <c r="Y941" i="1"/>
  <c r="X941" i="1"/>
  <c r="W941" i="1"/>
  <c r="W944" i="1" s="1"/>
  <c r="W946" i="1" s="1"/>
  <c r="V941" i="1"/>
  <c r="U941" i="1"/>
  <c r="T941" i="1"/>
  <c r="S941" i="1"/>
  <c r="S944" i="1" s="1"/>
  <c r="S946" i="1" s="1"/>
  <c r="R941" i="1"/>
  <c r="Q941" i="1"/>
  <c r="P941" i="1"/>
  <c r="O941" i="1"/>
  <c r="O944" i="1" s="1"/>
  <c r="O946" i="1" s="1"/>
  <c r="N941" i="1"/>
  <c r="Z941" i="1" s="1"/>
  <c r="M941" i="1"/>
  <c r="L941" i="1"/>
  <c r="K941" i="1"/>
  <c r="K944" i="1" s="1"/>
  <c r="K946" i="1" s="1"/>
  <c r="J941" i="1"/>
  <c r="I941" i="1"/>
  <c r="H941" i="1"/>
  <c r="G941" i="1"/>
  <c r="G944" i="1" s="1"/>
  <c r="G946" i="1" s="1"/>
  <c r="F941" i="1"/>
  <c r="E941" i="1"/>
  <c r="D941" i="1"/>
  <c r="C941" i="1"/>
  <c r="C944" i="1" s="1"/>
  <c r="C946" i="1" s="1"/>
  <c r="B941" i="1"/>
  <c r="Y940" i="1"/>
  <c r="Y944" i="1" s="1"/>
  <c r="X940" i="1"/>
  <c r="W940" i="1"/>
  <c r="V940" i="1"/>
  <c r="V944" i="1" s="1"/>
  <c r="V946" i="1" s="1"/>
  <c r="U940" i="1"/>
  <c r="U944" i="1" s="1"/>
  <c r="T940" i="1"/>
  <c r="S940" i="1"/>
  <c r="R940" i="1"/>
  <c r="R944" i="1" s="1"/>
  <c r="R946" i="1" s="1"/>
  <c r="Q940" i="1"/>
  <c r="Q944" i="1" s="1"/>
  <c r="P940" i="1"/>
  <c r="O940" i="1"/>
  <c r="N940" i="1"/>
  <c r="N944" i="1" s="1"/>
  <c r="N946" i="1" s="1"/>
  <c r="M940" i="1"/>
  <c r="M944" i="1" s="1"/>
  <c r="L940" i="1"/>
  <c r="K940" i="1"/>
  <c r="J940" i="1"/>
  <c r="J944" i="1" s="1"/>
  <c r="J946" i="1" s="1"/>
  <c r="I940" i="1"/>
  <c r="I944" i="1" s="1"/>
  <c r="H940" i="1"/>
  <c r="G940" i="1"/>
  <c r="F940" i="1"/>
  <c r="F944" i="1" s="1"/>
  <c r="F946" i="1" s="1"/>
  <c r="E940" i="1"/>
  <c r="E944" i="1" s="1"/>
  <c r="D940" i="1"/>
  <c r="C940" i="1"/>
  <c r="B940" i="1"/>
  <c r="B944" i="1" s="1"/>
  <c r="B946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Z935" i="1" s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W893" i="1" s="1"/>
  <c r="V933" i="1"/>
  <c r="U933" i="1"/>
  <c r="T933" i="1"/>
  <c r="S933" i="1"/>
  <c r="S893" i="1" s="1"/>
  <c r="R933" i="1"/>
  <c r="Q933" i="1"/>
  <c r="P933" i="1"/>
  <c r="O933" i="1"/>
  <c r="O893" i="1" s="1"/>
  <c r="N933" i="1"/>
  <c r="Z933" i="1" s="1"/>
  <c r="AA933" i="1" s="1"/>
  <c r="M933" i="1"/>
  <c r="L933" i="1"/>
  <c r="K933" i="1"/>
  <c r="K893" i="1" s="1"/>
  <c r="J933" i="1"/>
  <c r="I933" i="1"/>
  <c r="H933" i="1"/>
  <c r="G933" i="1"/>
  <c r="G893" i="1" s="1"/>
  <c r="F933" i="1"/>
  <c r="E933" i="1"/>
  <c r="D933" i="1"/>
  <c r="C933" i="1"/>
  <c r="C893" i="1" s="1"/>
  <c r="B933" i="1"/>
  <c r="Y932" i="1"/>
  <c r="Y934" i="1" s="1"/>
  <c r="Y936" i="1" s="1"/>
  <c r="X932" i="1"/>
  <c r="W932" i="1"/>
  <c r="V932" i="1"/>
  <c r="U932" i="1"/>
  <c r="U934" i="1" s="1"/>
  <c r="U936" i="1" s="1"/>
  <c r="T932" i="1"/>
  <c r="S932" i="1"/>
  <c r="R932" i="1"/>
  <c r="Q932" i="1"/>
  <c r="Q934" i="1" s="1"/>
  <c r="Q936" i="1" s="1"/>
  <c r="P932" i="1"/>
  <c r="O932" i="1"/>
  <c r="N932" i="1"/>
  <c r="M932" i="1"/>
  <c r="M934" i="1" s="1"/>
  <c r="M936" i="1" s="1"/>
  <c r="L932" i="1"/>
  <c r="K932" i="1"/>
  <c r="J932" i="1"/>
  <c r="I932" i="1"/>
  <c r="I934" i="1" s="1"/>
  <c r="I936" i="1" s="1"/>
  <c r="H932" i="1"/>
  <c r="G932" i="1"/>
  <c r="F932" i="1"/>
  <c r="E932" i="1"/>
  <c r="E934" i="1" s="1"/>
  <c r="E936" i="1" s="1"/>
  <c r="D932" i="1"/>
  <c r="C932" i="1"/>
  <c r="B932" i="1"/>
  <c r="Y931" i="1"/>
  <c r="X931" i="1"/>
  <c r="X934" i="1" s="1"/>
  <c r="X936" i="1" s="1"/>
  <c r="W931" i="1"/>
  <c r="V931" i="1"/>
  <c r="U931" i="1"/>
  <c r="T931" i="1"/>
  <c r="T934" i="1" s="1"/>
  <c r="T936" i="1" s="1"/>
  <c r="S931" i="1"/>
  <c r="R931" i="1"/>
  <c r="Q931" i="1"/>
  <c r="P931" i="1"/>
  <c r="P934" i="1" s="1"/>
  <c r="P936" i="1" s="1"/>
  <c r="O931" i="1"/>
  <c r="N931" i="1"/>
  <c r="M931" i="1"/>
  <c r="Z931" i="1" s="1"/>
  <c r="AB931" i="1" s="1"/>
  <c r="L931" i="1"/>
  <c r="L934" i="1" s="1"/>
  <c r="L936" i="1" s="1"/>
  <c r="K931" i="1"/>
  <c r="J931" i="1"/>
  <c r="I931" i="1"/>
  <c r="H931" i="1"/>
  <c r="H934" i="1" s="1"/>
  <c r="H936" i="1" s="1"/>
  <c r="G931" i="1"/>
  <c r="F931" i="1"/>
  <c r="E931" i="1"/>
  <c r="D931" i="1"/>
  <c r="D934" i="1" s="1"/>
  <c r="D936" i="1" s="1"/>
  <c r="C931" i="1"/>
  <c r="B931" i="1"/>
  <c r="Y930" i="1"/>
  <c r="X930" i="1"/>
  <c r="W930" i="1"/>
  <c r="W934" i="1" s="1"/>
  <c r="V930" i="1"/>
  <c r="V934" i="1" s="1"/>
  <c r="U930" i="1"/>
  <c r="T930" i="1"/>
  <c r="S930" i="1"/>
  <c r="S934" i="1" s="1"/>
  <c r="R930" i="1"/>
  <c r="R934" i="1" s="1"/>
  <c r="Q930" i="1"/>
  <c r="P930" i="1"/>
  <c r="O930" i="1"/>
  <c r="O934" i="1" s="1"/>
  <c r="N930" i="1"/>
  <c r="Z930" i="1" s="1"/>
  <c r="M930" i="1"/>
  <c r="L930" i="1"/>
  <c r="K930" i="1"/>
  <c r="K934" i="1" s="1"/>
  <c r="J930" i="1"/>
  <c r="J934" i="1" s="1"/>
  <c r="I930" i="1"/>
  <c r="H930" i="1"/>
  <c r="G930" i="1"/>
  <c r="G934" i="1" s="1"/>
  <c r="F930" i="1"/>
  <c r="F934" i="1" s="1"/>
  <c r="E930" i="1"/>
  <c r="D930" i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Z925" i="1" s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V924" i="1" s="1"/>
  <c r="V926" i="1" s="1"/>
  <c r="U922" i="1"/>
  <c r="T922" i="1"/>
  <c r="S922" i="1"/>
  <c r="R922" i="1"/>
  <c r="R924" i="1" s="1"/>
  <c r="R926" i="1" s="1"/>
  <c r="Q922" i="1"/>
  <c r="P922" i="1"/>
  <c r="O922" i="1"/>
  <c r="N922" i="1"/>
  <c r="N924" i="1" s="1"/>
  <c r="N926" i="1" s="1"/>
  <c r="M922" i="1"/>
  <c r="L922" i="1"/>
  <c r="K922" i="1"/>
  <c r="J922" i="1"/>
  <c r="J924" i="1" s="1"/>
  <c r="J926" i="1" s="1"/>
  <c r="I922" i="1"/>
  <c r="H922" i="1"/>
  <c r="G922" i="1"/>
  <c r="F922" i="1"/>
  <c r="F924" i="1" s="1"/>
  <c r="F926" i="1" s="1"/>
  <c r="E922" i="1"/>
  <c r="D922" i="1"/>
  <c r="C922" i="1"/>
  <c r="B922" i="1"/>
  <c r="B924" i="1" s="1"/>
  <c r="B926" i="1" s="1"/>
  <c r="Y921" i="1"/>
  <c r="Y924" i="1" s="1"/>
  <c r="Y926" i="1" s="1"/>
  <c r="X921" i="1"/>
  <c r="W921" i="1"/>
  <c r="V921" i="1"/>
  <c r="U921" i="1"/>
  <c r="U924" i="1" s="1"/>
  <c r="U926" i="1" s="1"/>
  <c r="T921" i="1"/>
  <c r="S921" i="1"/>
  <c r="R921" i="1"/>
  <c r="Q921" i="1"/>
  <c r="Q924" i="1" s="1"/>
  <c r="Q926" i="1" s="1"/>
  <c r="P921" i="1"/>
  <c r="O921" i="1"/>
  <c r="N921" i="1"/>
  <c r="M921" i="1"/>
  <c r="M924" i="1" s="1"/>
  <c r="M926" i="1" s="1"/>
  <c r="L921" i="1"/>
  <c r="K921" i="1"/>
  <c r="J921" i="1"/>
  <c r="I921" i="1"/>
  <c r="I924" i="1" s="1"/>
  <c r="I926" i="1" s="1"/>
  <c r="H921" i="1"/>
  <c r="G921" i="1"/>
  <c r="F921" i="1"/>
  <c r="E921" i="1"/>
  <c r="E924" i="1" s="1"/>
  <c r="E926" i="1" s="1"/>
  <c r="D921" i="1"/>
  <c r="C921" i="1"/>
  <c r="B921" i="1"/>
  <c r="Y920" i="1"/>
  <c r="X920" i="1"/>
  <c r="X924" i="1" s="1"/>
  <c r="W920" i="1"/>
  <c r="W924" i="1" s="1"/>
  <c r="V920" i="1"/>
  <c r="U920" i="1"/>
  <c r="T920" i="1"/>
  <c r="T924" i="1" s="1"/>
  <c r="S920" i="1"/>
  <c r="S924" i="1" s="1"/>
  <c r="R920" i="1"/>
  <c r="Q920" i="1"/>
  <c r="P920" i="1"/>
  <c r="P924" i="1" s="1"/>
  <c r="O920" i="1"/>
  <c r="O924" i="1" s="1"/>
  <c r="N920" i="1"/>
  <c r="Z920" i="1" s="1"/>
  <c r="M920" i="1"/>
  <c r="L920" i="1"/>
  <c r="L924" i="1" s="1"/>
  <c r="K920" i="1"/>
  <c r="K924" i="1" s="1"/>
  <c r="J920" i="1"/>
  <c r="I920" i="1"/>
  <c r="H920" i="1"/>
  <c r="H924" i="1" s="1"/>
  <c r="G920" i="1"/>
  <c r="G924" i="1" s="1"/>
  <c r="F920" i="1"/>
  <c r="E920" i="1"/>
  <c r="D920" i="1"/>
  <c r="D924" i="1" s="1"/>
  <c r="C920" i="1"/>
  <c r="C924" i="1" s="1"/>
  <c r="B920" i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AA913" i="1" s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X914" i="1" s="1"/>
  <c r="X916" i="1" s="1"/>
  <c r="W912" i="1"/>
  <c r="V912" i="1"/>
  <c r="U912" i="1"/>
  <c r="T912" i="1"/>
  <c r="T914" i="1" s="1"/>
  <c r="T916" i="1" s="1"/>
  <c r="S912" i="1"/>
  <c r="R912" i="1"/>
  <c r="Q912" i="1"/>
  <c r="P912" i="1"/>
  <c r="P914" i="1" s="1"/>
  <c r="P916" i="1" s="1"/>
  <c r="O912" i="1"/>
  <c r="N912" i="1"/>
  <c r="M912" i="1"/>
  <c r="Z912" i="1" s="1"/>
  <c r="L912" i="1"/>
  <c r="L914" i="1" s="1"/>
  <c r="L916" i="1" s="1"/>
  <c r="K912" i="1"/>
  <c r="J912" i="1"/>
  <c r="I912" i="1"/>
  <c r="H912" i="1"/>
  <c r="H914" i="1" s="1"/>
  <c r="H916" i="1" s="1"/>
  <c r="G912" i="1"/>
  <c r="F912" i="1"/>
  <c r="E912" i="1"/>
  <c r="D912" i="1"/>
  <c r="D914" i="1" s="1"/>
  <c r="D916" i="1" s="1"/>
  <c r="C912" i="1"/>
  <c r="B912" i="1"/>
  <c r="Y911" i="1"/>
  <c r="X911" i="1"/>
  <c r="W911" i="1"/>
  <c r="W914" i="1" s="1"/>
  <c r="W916" i="1" s="1"/>
  <c r="V911" i="1"/>
  <c r="U911" i="1"/>
  <c r="T911" i="1"/>
  <c r="S911" i="1"/>
  <c r="S914" i="1" s="1"/>
  <c r="S916" i="1" s="1"/>
  <c r="R911" i="1"/>
  <c r="Q911" i="1"/>
  <c r="P911" i="1"/>
  <c r="O911" i="1"/>
  <c r="O914" i="1" s="1"/>
  <c r="O916" i="1" s="1"/>
  <c r="N911" i="1"/>
  <c r="Z911" i="1" s="1"/>
  <c r="M911" i="1"/>
  <c r="L911" i="1"/>
  <c r="K911" i="1"/>
  <c r="K914" i="1" s="1"/>
  <c r="K916" i="1" s="1"/>
  <c r="J911" i="1"/>
  <c r="I911" i="1"/>
  <c r="H911" i="1"/>
  <c r="G911" i="1"/>
  <c r="G914" i="1" s="1"/>
  <c r="G916" i="1" s="1"/>
  <c r="F911" i="1"/>
  <c r="E911" i="1"/>
  <c r="D911" i="1"/>
  <c r="C911" i="1"/>
  <c r="C914" i="1" s="1"/>
  <c r="C916" i="1" s="1"/>
  <c r="B911" i="1"/>
  <c r="Y910" i="1"/>
  <c r="Y914" i="1" s="1"/>
  <c r="X910" i="1"/>
  <c r="W910" i="1"/>
  <c r="V910" i="1"/>
  <c r="V914" i="1" s="1"/>
  <c r="U910" i="1"/>
  <c r="U914" i="1" s="1"/>
  <c r="T910" i="1"/>
  <c r="S910" i="1"/>
  <c r="R910" i="1"/>
  <c r="R914" i="1" s="1"/>
  <c r="Q910" i="1"/>
  <c r="Q914" i="1" s="1"/>
  <c r="P910" i="1"/>
  <c r="O910" i="1"/>
  <c r="N910" i="1"/>
  <c r="N914" i="1" s="1"/>
  <c r="M910" i="1"/>
  <c r="M914" i="1" s="1"/>
  <c r="L910" i="1"/>
  <c r="K910" i="1"/>
  <c r="J910" i="1"/>
  <c r="J914" i="1" s="1"/>
  <c r="I910" i="1"/>
  <c r="I914" i="1" s="1"/>
  <c r="H910" i="1"/>
  <c r="G910" i="1"/>
  <c r="F910" i="1"/>
  <c r="F914" i="1" s="1"/>
  <c r="E910" i="1"/>
  <c r="E914" i="1" s="1"/>
  <c r="D910" i="1"/>
  <c r="C910" i="1"/>
  <c r="B910" i="1"/>
  <c r="B914" i="1" s="1"/>
  <c r="Y905" i="1"/>
  <c r="X905" i="1"/>
  <c r="W905" i="1"/>
  <c r="W906" i="1" s="1"/>
  <c r="V905" i="1"/>
  <c r="V906" i="1" s="1"/>
  <c r="U905" i="1"/>
  <c r="T905" i="1"/>
  <c r="S905" i="1"/>
  <c r="S906" i="1" s="1"/>
  <c r="R905" i="1"/>
  <c r="R906" i="1" s="1"/>
  <c r="Q905" i="1"/>
  <c r="P905" i="1"/>
  <c r="O905" i="1"/>
  <c r="O906" i="1" s="1"/>
  <c r="N905" i="1"/>
  <c r="Z905" i="1" s="1"/>
  <c r="M905" i="1"/>
  <c r="L905" i="1"/>
  <c r="K905" i="1"/>
  <c r="K906" i="1" s="1"/>
  <c r="J905" i="1"/>
  <c r="J906" i="1" s="1"/>
  <c r="I905" i="1"/>
  <c r="H905" i="1"/>
  <c r="G905" i="1"/>
  <c r="G906" i="1" s="1"/>
  <c r="F905" i="1"/>
  <c r="F906" i="1" s="1"/>
  <c r="E905" i="1"/>
  <c r="D905" i="1"/>
  <c r="C905" i="1"/>
  <c r="C906" i="1" s="1"/>
  <c r="B905" i="1"/>
  <c r="B906" i="1" s="1"/>
  <c r="W904" i="1"/>
  <c r="V904" i="1"/>
  <c r="S904" i="1"/>
  <c r="R904" i="1"/>
  <c r="O904" i="1"/>
  <c r="N904" i="1"/>
  <c r="K904" i="1"/>
  <c r="J904" i="1"/>
  <c r="G904" i="1"/>
  <c r="F904" i="1"/>
  <c r="C904" i="1"/>
  <c r="B904" i="1"/>
  <c r="Y903" i="1"/>
  <c r="X903" i="1"/>
  <c r="X893" i="1" s="1"/>
  <c r="W903" i="1"/>
  <c r="V903" i="1"/>
  <c r="U903" i="1"/>
  <c r="T903" i="1"/>
  <c r="T893" i="1" s="1"/>
  <c r="S903" i="1"/>
  <c r="R903" i="1"/>
  <c r="Q903" i="1"/>
  <c r="P903" i="1"/>
  <c r="P893" i="1" s="1"/>
  <c r="O903" i="1"/>
  <c r="N903" i="1"/>
  <c r="M903" i="1"/>
  <c r="Z903" i="1" s="1"/>
  <c r="L903" i="1"/>
  <c r="L893" i="1" s="1"/>
  <c r="K903" i="1"/>
  <c r="J903" i="1"/>
  <c r="I903" i="1"/>
  <c r="H903" i="1"/>
  <c r="H893" i="1" s="1"/>
  <c r="G903" i="1"/>
  <c r="F903" i="1"/>
  <c r="E903" i="1"/>
  <c r="D903" i="1"/>
  <c r="C903" i="1"/>
  <c r="B903" i="1"/>
  <c r="Z902" i="1"/>
  <c r="AA902" i="1" s="1"/>
  <c r="Y901" i="1"/>
  <c r="Y891" i="1" s="1"/>
  <c r="X901" i="1"/>
  <c r="W901" i="1"/>
  <c r="V901" i="1"/>
  <c r="U901" i="1"/>
  <c r="U891" i="1" s="1"/>
  <c r="T901" i="1"/>
  <c r="S901" i="1"/>
  <c r="R901" i="1"/>
  <c r="Q901" i="1"/>
  <c r="Q891" i="1" s="1"/>
  <c r="P901" i="1"/>
  <c r="O901" i="1"/>
  <c r="N901" i="1"/>
  <c r="M901" i="1"/>
  <c r="M891" i="1" s="1"/>
  <c r="L901" i="1"/>
  <c r="K901" i="1"/>
  <c r="J901" i="1"/>
  <c r="I901" i="1"/>
  <c r="I891" i="1" s="1"/>
  <c r="H901" i="1"/>
  <c r="G901" i="1"/>
  <c r="F901" i="1"/>
  <c r="E901" i="1"/>
  <c r="E891" i="1" s="1"/>
  <c r="D901" i="1"/>
  <c r="C901" i="1"/>
  <c r="B901" i="1"/>
  <c r="Y900" i="1"/>
  <c r="Y904" i="1" s="1"/>
  <c r="Y906" i="1" s="1"/>
  <c r="X900" i="1"/>
  <c r="X890" i="1" s="1"/>
  <c r="W900" i="1"/>
  <c r="W890" i="1" s="1"/>
  <c r="V900" i="1"/>
  <c r="U900" i="1"/>
  <c r="U904" i="1" s="1"/>
  <c r="U906" i="1" s="1"/>
  <c r="T900" i="1"/>
  <c r="T890" i="1" s="1"/>
  <c r="S900" i="1"/>
  <c r="S890" i="1" s="1"/>
  <c r="R900" i="1"/>
  <c r="Q900" i="1"/>
  <c r="Q904" i="1" s="1"/>
  <c r="Q906" i="1" s="1"/>
  <c r="P900" i="1"/>
  <c r="P890" i="1" s="1"/>
  <c r="O900" i="1"/>
  <c r="O890" i="1" s="1"/>
  <c r="N900" i="1"/>
  <c r="M900" i="1"/>
  <c r="M904" i="1" s="1"/>
  <c r="M906" i="1" s="1"/>
  <c r="L900" i="1"/>
  <c r="L890" i="1" s="1"/>
  <c r="K900" i="1"/>
  <c r="K890" i="1" s="1"/>
  <c r="J900" i="1"/>
  <c r="I900" i="1"/>
  <c r="I904" i="1" s="1"/>
  <c r="I906" i="1" s="1"/>
  <c r="H900" i="1"/>
  <c r="H890" i="1" s="1"/>
  <c r="G900" i="1"/>
  <c r="G890" i="1" s="1"/>
  <c r="F900" i="1"/>
  <c r="E900" i="1"/>
  <c r="E904" i="1" s="1"/>
  <c r="E906" i="1" s="1"/>
  <c r="D900" i="1"/>
  <c r="C900" i="1"/>
  <c r="C890" i="1" s="1"/>
  <c r="B900" i="1"/>
  <c r="Y895" i="1"/>
  <c r="U895" i="1"/>
  <c r="Q895" i="1"/>
  <c r="M895" i="1"/>
  <c r="I895" i="1"/>
  <c r="E895" i="1"/>
  <c r="V893" i="1"/>
  <c r="R893" i="1"/>
  <c r="N893" i="1"/>
  <c r="J893" i="1"/>
  <c r="F893" i="1"/>
  <c r="B893" i="1"/>
  <c r="X892" i="1"/>
  <c r="T892" i="1"/>
  <c r="P892" i="1"/>
  <c r="L892" i="1"/>
  <c r="H892" i="1"/>
  <c r="D892" i="1"/>
  <c r="W891" i="1"/>
  <c r="S891" i="1"/>
  <c r="O891" i="1"/>
  <c r="K891" i="1"/>
  <c r="G891" i="1"/>
  <c r="C891" i="1"/>
  <c r="Y890" i="1"/>
  <c r="U890" i="1"/>
  <c r="Q890" i="1"/>
  <c r="M890" i="1"/>
  <c r="I890" i="1"/>
  <c r="E890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V881" i="1"/>
  <c r="J881" i="1"/>
  <c r="F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R881" i="1" s="1"/>
  <c r="Q879" i="1"/>
  <c r="P879" i="1"/>
  <c r="O879" i="1"/>
  <c r="N879" i="1"/>
  <c r="N881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B881" i="1" s="1"/>
  <c r="Y878" i="1"/>
  <c r="Y881" i="1" s="1"/>
  <c r="Y883" i="1" s="1"/>
  <c r="X878" i="1"/>
  <c r="W878" i="1"/>
  <c r="V878" i="1"/>
  <c r="U878" i="1"/>
  <c r="U881" i="1" s="1"/>
  <c r="U883" i="1" s="1"/>
  <c r="T878" i="1"/>
  <c r="S878" i="1"/>
  <c r="R878" i="1"/>
  <c r="Q878" i="1"/>
  <c r="Q881" i="1" s="1"/>
  <c r="Q883" i="1" s="1"/>
  <c r="P878" i="1"/>
  <c r="O878" i="1"/>
  <c r="N878" i="1"/>
  <c r="M878" i="1"/>
  <c r="L878" i="1"/>
  <c r="K878" i="1"/>
  <c r="J878" i="1"/>
  <c r="I878" i="1"/>
  <c r="I881" i="1" s="1"/>
  <c r="I883" i="1" s="1"/>
  <c r="H878" i="1"/>
  <c r="G878" i="1"/>
  <c r="F878" i="1"/>
  <c r="E878" i="1"/>
  <c r="E881" i="1" s="1"/>
  <c r="E883" i="1" s="1"/>
  <c r="D878" i="1"/>
  <c r="C878" i="1"/>
  <c r="B878" i="1"/>
  <c r="Y877" i="1"/>
  <c r="X877" i="1"/>
  <c r="W877" i="1"/>
  <c r="W881" i="1" s="1"/>
  <c r="V877" i="1"/>
  <c r="U877" i="1"/>
  <c r="T877" i="1"/>
  <c r="S877" i="1"/>
  <c r="S881" i="1" s="1"/>
  <c r="R877" i="1"/>
  <c r="Q877" i="1"/>
  <c r="P877" i="1"/>
  <c r="O877" i="1"/>
  <c r="O881" i="1" s="1"/>
  <c r="N877" i="1"/>
  <c r="Z877" i="1" s="1"/>
  <c r="M877" i="1"/>
  <c r="L877" i="1"/>
  <c r="K877" i="1"/>
  <c r="K881" i="1" s="1"/>
  <c r="J877" i="1"/>
  <c r="I877" i="1"/>
  <c r="H877" i="1"/>
  <c r="G877" i="1"/>
  <c r="G881" i="1" s="1"/>
  <c r="F877" i="1"/>
  <c r="E877" i="1"/>
  <c r="D877" i="1"/>
  <c r="C877" i="1"/>
  <c r="C881" i="1" s="1"/>
  <c r="B877" i="1"/>
  <c r="N873" i="1"/>
  <c r="Y872" i="1"/>
  <c r="Y873" i="1" s="1"/>
  <c r="X872" i="1"/>
  <c r="W872" i="1"/>
  <c r="V872" i="1"/>
  <c r="U872" i="1"/>
  <c r="U873" i="1" s="1"/>
  <c r="T872" i="1"/>
  <c r="S872" i="1"/>
  <c r="R872" i="1"/>
  <c r="Q872" i="1"/>
  <c r="Q873" i="1" s="1"/>
  <c r="P872" i="1"/>
  <c r="O872" i="1"/>
  <c r="N872" i="1"/>
  <c r="M872" i="1"/>
  <c r="L872" i="1"/>
  <c r="K872" i="1"/>
  <c r="J872" i="1"/>
  <c r="I872" i="1"/>
  <c r="I873" i="1" s="1"/>
  <c r="H872" i="1"/>
  <c r="G872" i="1"/>
  <c r="F872" i="1"/>
  <c r="E872" i="1"/>
  <c r="E873" i="1" s="1"/>
  <c r="D872" i="1"/>
  <c r="C872" i="1"/>
  <c r="B872" i="1"/>
  <c r="L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AA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X871" i="1" s="1"/>
  <c r="W869" i="1"/>
  <c r="V869" i="1"/>
  <c r="U869" i="1"/>
  <c r="T869" i="1"/>
  <c r="T871" i="1" s="1"/>
  <c r="S869" i="1"/>
  <c r="R869" i="1"/>
  <c r="Q869" i="1"/>
  <c r="P869" i="1"/>
  <c r="P871" i="1" s="1"/>
  <c r="O869" i="1"/>
  <c r="N869" i="1"/>
  <c r="M869" i="1"/>
  <c r="Z869" i="1" s="1"/>
  <c r="L869" i="1"/>
  <c r="K869" i="1"/>
  <c r="J869" i="1"/>
  <c r="I869" i="1"/>
  <c r="H869" i="1"/>
  <c r="H871" i="1" s="1"/>
  <c r="G869" i="1"/>
  <c r="F869" i="1"/>
  <c r="E869" i="1"/>
  <c r="D869" i="1"/>
  <c r="D871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W867" i="1"/>
  <c r="W871" i="1" s="1"/>
  <c r="W873" i="1" s="1"/>
  <c r="V867" i="1"/>
  <c r="V871" i="1" s="1"/>
  <c r="V873" i="1" s="1"/>
  <c r="U867" i="1"/>
  <c r="U871" i="1" s="1"/>
  <c r="T867" i="1"/>
  <c r="S867" i="1"/>
  <c r="S871" i="1" s="1"/>
  <c r="S873" i="1" s="1"/>
  <c r="R867" i="1"/>
  <c r="R871" i="1" s="1"/>
  <c r="R873" i="1" s="1"/>
  <c r="Q867" i="1"/>
  <c r="Q871" i="1" s="1"/>
  <c r="P867" i="1"/>
  <c r="O867" i="1"/>
  <c r="O871" i="1" s="1"/>
  <c r="O873" i="1" s="1"/>
  <c r="N867" i="1"/>
  <c r="N871" i="1" s="1"/>
  <c r="M867" i="1"/>
  <c r="M871" i="1" s="1"/>
  <c r="L867" i="1"/>
  <c r="K867" i="1"/>
  <c r="K871" i="1" s="1"/>
  <c r="K873" i="1" s="1"/>
  <c r="J867" i="1"/>
  <c r="J871" i="1" s="1"/>
  <c r="J873" i="1" s="1"/>
  <c r="I867" i="1"/>
  <c r="I871" i="1" s="1"/>
  <c r="H867" i="1"/>
  <c r="G867" i="1"/>
  <c r="G871" i="1" s="1"/>
  <c r="G873" i="1" s="1"/>
  <c r="F867" i="1"/>
  <c r="F871" i="1" s="1"/>
  <c r="F873" i="1" s="1"/>
  <c r="E867" i="1"/>
  <c r="E871" i="1" s="1"/>
  <c r="D867" i="1"/>
  <c r="C867" i="1"/>
  <c r="C871" i="1" s="1"/>
  <c r="C873" i="1" s="1"/>
  <c r="B867" i="1"/>
  <c r="B871" i="1" s="1"/>
  <c r="B873" i="1" s="1"/>
  <c r="AB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O861" i="1"/>
  <c r="K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W861" i="1" s="1"/>
  <c r="V859" i="1"/>
  <c r="U859" i="1"/>
  <c r="T859" i="1"/>
  <c r="S859" i="1"/>
  <c r="S861" i="1" s="1"/>
  <c r="R859" i="1"/>
  <c r="Q859" i="1"/>
  <c r="P859" i="1"/>
  <c r="O859" i="1"/>
  <c r="N859" i="1"/>
  <c r="Z859" i="1" s="1"/>
  <c r="AA859" i="1" s="1"/>
  <c r="M859" i="1"/>
  <c r="L859" i="1"/>
  <c r="K859" i="1"/>
  <c r="J859" i="1"/>
  <c r="I859" i="1"/>
  <c r="H859" i="1"/>
  <c r="G859" i="1"/>
  <c r="G861" i="1" s="1"/>
  <c r="F859" i="1"/>
  <c r="E859" i="1"/>
  <c r="D859" i="1"/>
  <c r="C859" i="1"/>
  <c r="C861" i="1" s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W857" i="1"/>
  <c r="V857" i="1"/>
  <c r="V861" i="1" s="1"/>
  <c r="V863" i="1" s="1"/>
  <c r="U857" i="1"/>
  <c r="T857" i="1"/>
  <c r="T861" i="1" s="1"/>
  <c r="S857" i="1"/>
  <c r="R857" i="1"/>
  <c r="R861" i="1" s="1"/>
  <c r="R863" i="1" s="1"/>
  <c r="Q857" i="1"/>
  <c r="P857" i="1"/>
  <c r="P861" i="1" s="1"/>
  <c r="O857" i="1"/>
  <c r="N857" i="1"/>
  <c r="N861" i="1" s="1"/>
  <c r="N863" i="1" s="1"/>
  <c r="M857" i="1"/>
  <c r="L857" i="1"/>
  <c r="L861" i="1" s="1"/>
  <c r="K857" i="1"/>
  <c r="J857" i="1"/>
  <c r="J861" i="1" s="1"/>
  <c r="J863" i="1" s="1"/>
  <c r="I857" i="1"/>
  <c r="H857" i="1"/>
  <c r="H861" i="1" s="1"/>
  <c r="G857" i="1"/>
  <c r="F857" i="1"/>
  <c r="F861" i="1" s="1"/>
  <c r="F863" i="1" s="1"/>
  <c r="E857" i="1"/>
  <c r="D857" i="1"/>
  <c r="C857" i="1"/>
  <c r="B857" i="1"/>
  <c r="B861" i="1" s="1"/>
  <c r="B863" i="1" s="1"/>
  <c r="Y852" i="1"/>
  <c r="X852" i="1"/>
  <c r="W852" i="1"/>
  <c r="W853" i="1" s="1"/>
  <c r="V852" i="1"/>
  <c r="U852" i="1"/>
  <c r="T852" i="1"/>
  <c r="S852" i="1"/>
  <c r="S853" i="1" s="1"/>
  <c r="R852" i="1"/>
  <c r="Q852" i="1"/>
  <c r="P852" i="1"/>
  <c r="O852" i="1"/>
  <c r="O853" i="1" s="1"/>
  <c r="N852" i="1"/>
  <c r="M852" i="1"/>
  <c r="L852" i="1"/>
  <c r="K852" i="1"/>
  <c r="K853" i="1" s="1"/>
  <c r="J852" i="1"/>
  <c r="I852" i="1"/>
  <c r="H852" i="1"/>
  <c r="G852" i="1"/>
  <c r="G853" i="1" s="1"/>
  <c r="F852" i="1"/>
  <c r="E852" i="1"/>
  <c r="D852" i="1"/>
  <c r="C852" i="1"/>
  <c r="C853" i="1" s="1"/>
  <c r="B852" i="1"/>
  <c r="R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V851" i="1" s="1"/>
  <c r="U849" i="1"/>
  <c r="T849" i="1"/>
  <c r="S849" i="1"/>
  <c r="R849" i="1"/>
  <c r="Q849" i="1"/>
  <c r="P849" i="1"/>
  <c r="O849" i="1"/>
  <c r="N849" i="1"/>
  <c r="N851" i="1" s="1"/>
  <c r="M849" i="1"/>
  <c r="L849" i="1"/>
  <c r="K849" i="1"/>
  <c r="J849" i="1"/>
  <c r="J851" i="1" s="1"/>
  <c r="I849" i="1"/>
  <c r="H849" i="1"/>
  <c r="G849" i="1"/>
  <c r="F849" i="1"/>
  <c r="F851" i="1" s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X851" i="1" s="1"/>
  <c r="X853" i="1" s="1"/>
  <c r="W847" i="1"/>
  <c r="W851" i="1" s="1"/>
  <c r="V847" i="1"/>
  <c r="U847" i="1"/>
  <c r="T847" i="1"/>
  <c r="T851" i="1" s="1"/>
  <c r="T853" i="1" s="1"/>
  <c r="S847" i="1"/>
  <c r="S851" i="1" s="1"/>
  <c r="R847" i="1"/>
  <c r="Q847" i="1"/>
  <c r="P847" i="1"/>
  <c r="P851" i="1" s="1"/>
  <c r="P853" i="1" s="1"/>
  <c r="O847" i="1"/>
  <c r="O851" i="1" s="1"/>
  <c r="N847" i="1"/>
  <c r="M847" i="1"/>
  <c r="L847" i="1"/>
  <c r="L851" i="1" s="1"/>
  <c r="L853" i="1" s="1"/>
  <c r="K847" i="1"/>
  <c r="K851" i="1" s="1"/>
  <c r="J847" i="1"/>
  <c r="I847" i="1"/>
  <c r="H847" i="1"/>
  <c r="H851" i="1" s="1"/>
  <c r="H853" i="1" s="1"/>
  <c r="G847" i="1"/>
  <c r="G851" i="1" s="1"/>
  <c r="F847" i="1"/>
  <c r="E847" i="1"/>
  <c r="D847" i="1"/>
  <c r="C847" i="1"/>
  <c r="C851" i="1" s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U841" i="1"/>
  <c r="Q841" i="1"/>
  <c r="E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Y841" i="1" s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I841" i="1" s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X837" i="1"/>
  <c r="W837" i="1"/>
  <c r="V837" i="1"/>
  <c r="V841" i="1" s="1"/>
  <c r="U837" i="1"/>
  <c r="T837" i="1"/>
  <c r="S837" i="1"/>
  <c r="R837" i="1"/>
  <c r="R841" i="1" s="1"/>
  <c r="Q837" i="1"/>
  <c r="P837" i="1"/>
  <c r="O837" i="1"/>
  <c r="N837" i="1"/>
  <c r="M837" i="1"/>
  <c r="L837" i="1"/>
  <c r="K837" i="1"/>
  <c r="J837" i="1"/>
  <c r="J841" i="1" s="1"/>
  <c r="I837" i="1"/>
  <c r="H837" i="1"/>
  <c r="G837" i="1"/>
  <c r="F837" i="1"/>
  <c r="F841" i="1" s="1"/>
  <c r="E837" i="1"/>
  <c r="D837" i="1"/>
  <c r="C837" i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X831" i="1" s="1"/>
  <c r="W829" i="1"/>
  <c r="V829" i="1"/>
  <c r="U829" i="1"/>
  <c r="T829" i="1"/>
  <c r="T831" i="1" s="1"/>
  <c r="S829" i="1"/>
  <c r="R829" i="1"/>
  <c r="Q829" i="1"/>
  <c r="P829" i="1"/>
  <c r="P831" i="1" s="1"/>
  <c r="O829" i="1"/>
  <c r="N829" i="1"/>
  <c r="M829" i="1"/>
  <c r="L829" i="1"/>
  <c r="L831" i="1" s="1"/>
  <c r="K829" i="1"/>
  <c r="J829" i="1"/>
  <c r="I829" i="1"/>
  <c r="H829" i="1"/>
  <c r="H831" i="1" s="1"/>
  <c r="G829" i="1"/>
  <c r="F829" i="1"/>
  <c r="E829" i="1"/>
  <c r="D829" i="1"/>
  <c r="D831" i="1" s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W827" i="1"/>
  <c r="W831" i="1" s="1"/>
  <c r="W833" i="1" s="1"/>
  <c r="V827" i="1"/>
  <c r="V831" i="1" s="1"/>
  <c r="V833" i="1" s="1"/>
  <c r="U827" i="1"/>
  <c r="U831" i="1" s="1"/>
  <c r="T827" i="1"/>
  <c r="S827" i="1"/>
  <c r="S831" i="1" s="1"/>
  <c r="S833" i="1" s="1"/>
  <c r="R827" i="1"/>
  <c r="R831" i="1" s="1"/>
  <c r="R833" i="1" s="1"/>
  <c r="Q827" i="1"/>
  <c r="Q831" i="1" s="1"/>
  <c r="P827" i="1"/>
  <c r="O827" i="1"/>
  <c r="O831" i="1" s="1"/>
  <c r="O833" i="1" s="1"/>
  <c r="N827" i="1"/>
  <c r="N831" i="1" s="1"/>
  <c r="N833" i="1" s="1"/>
  <c r="M827" i="1"/>
  <c r="M831" i="1" s="1"/>
  <c r="L827" i="1"/>
  <c r="K827" i="1"/>
  <c r="K831" i="1" s="1"/>
  <c r="K833" i="1" s="1"/>
  <c r="J827" i="1"/>
  <c r="J831" i="1" s="1"/>
  <c r="J833" i="1" s="1"/>
  <c r="I827" i="1"/>
  <c r="I831" i="1" s="1"/>
  <c r="H827" i="1"/>
  <c r="G827" i="1"/>
  <c r="G831" i="1" s="1"/>
  <c r="G833" i="1" s="1"/>
  <c r="F827" i="1"/>
  <c r="F831" i="1" s="1"/>
  <c r="F833" i="1" s="1"/>
  <c r="E827" i="1"/>
  <c r="E831" i="1" s="1"/>
  <c r="D827" i="1"/>
  <c r="C827" i="1"/>
  <c r="C831" i="1" s="1"/>
  <c r="C833" i="1" s="1"/>
  <c r="B827" i="1"/>
  <c r="B831" i="1" s="1"/>
  <c r="B833" i="1" s="1"/>
  <c r="Z825" i="1"/>
  <c r="Y822" i="1"/>
  <c r="Y823" i="1" s="1"/>
  <c r="X822" i="1"/>
  <c r="W822" i="1"/>
  <c r="V822" i="1"/>
  <c r="U822" i="1"/>
  <c r="U823" i="1" s="1"/>
  <c r="T822" i="1"/>
  <c r="S822" i="1"/>
  <c r="R822" i="1"/>
  <c r="Q822" i="1"/>
  <c r="Q823" i="1" s="1"/>
  <c r="P822" i="1"/>
  <c r="O822" i="1"/>
  <c r="N822" i="1"/>
  <c r="M822" i="1"/>
  <c r="L822" i="1"/>
  <c r="K822" i="1"/>
  <c r="J822" i="1"/>
  <c r="I822" i="1"/>
  <c r="I823" i="1" s="1"/>
  <c r="H822" i="1"/>
  <c r="G822" i="1"/>
  <c r="F822" i="1"/>
  <c r="E822" i="1"/>
  <c r="E823" i="1" s="1"/>
  <c r="D822" i="1"/>
  <c r="C822" i="1"/>
  <c r="B822" i="1"/>
  <c r="P821" i="1"/>
  <c r="L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AA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X821" i="1" s="1"/>
  <c r="W819" i="1"/>
  <c r="V819" i="1"/>
  <c r="U819" i="1"/>
  <c r="T819" i="1"/>
  <c r="T821" i="1" s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H821" i="1" s="1"/>
  <c r="G819" i="1"/>
  <c r="F819" i="1"/>
  <c r="E819" i="1"/>
  <c r="D819" i="1"/>
  <c r="D821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W817" i="1"/>
  <c r="V817" i="1"/>
  <c r="U817" i="1"/>
  <c r="U821" i="1" s="1"/>
  <c r="T817" i="1"/>
  <c r="S817" i="1"/>
  <c r="R817" i="1"/>
  <c r="Q817" i="1"/>
  <c r="Q821" i="1" s="1"/>
  <c r="P817" i="1"/>
  <c r="O817" i="1"/>
  <c r="N817" i="1"/>
  <c r="M817" i="1"/>
  <c r="M821" i="1" s="1"/>
  <c r="L817" i="1"/>
  <c r="K817" i="1"/>
  <c r="J817" i="1"/>
  <c r="I817" i="1"/>
  <c r="I821" i="1" s="1"/>
  <c r="H817" i="1"/>
  <c r="G817" i="1"/>
  <c r="F817" i="1"/>
  <c r="E817" i="1"/>
  <c r="E821" i="1" s="1"/>
  <c r="D817" i="1"/>
  <c r="C817" i="1"/>
  <c r="B817" i="1"/>
  <c r="AB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W811" i="1" s="1"/>
  <c r="V809" i="1"/>
  <c r="U809" i="1"/>
  <c r="T809" i="1"/>
  <c r="S809" i="1"/>
  <c r="S811" i="1" s="1"/>
  <c r="R809" i="1"/>
  <c r="Q809" i="1"/>
  <c r="P809" i="1"/>
  <c r="O809" i="1"/>
  <c r="O811" i="1" s="1"/>
  <c r="N809" i="1"/>
  <c r="M809" i="1"/>
  <c r="L809" i="1"/>
  <c r="K809" i="1"/>
  <c r="K811" i="1" s="1"/>
  <c r="J809" i="1"/>
  <c r="I809" i="1"/>
  <c r="H809" i="1"/>
  <c r="G809" i="1"/>
  <c r="G811" i="1" s="1"/>
  <c r="F809" i="1"/>
  <c r="E809" i="1"/>
  <c r="D809" i="1"/>
  <c r="C809" i="1"/>
  <c r="C811" i="1" s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W807" i="1"/>
  <c r="V807" i="1"/>
  <c r="V811" i="1" s="1"/>
  <c r="V813" i="1" s="1"/>
  <c r="U807" i="1"/>
  <c r="T807" i="1"/>
  <c r="T811" i="1" s="1"/>
  <c r="S807" i="1"/>
  <c r="R807" i="1"/>
  <c r="R811" i="1" s="1"/>
  <c r="R813" i="1" s="1"/>
  <c r="Q807" i="1"/>
  <c r="P807" i="1"/>
  <c r="P811" i="1" s="1"/>
  <c r="O807" i="1"/>
  <c r="N807" i="1"/>
  <c r="N811" i="1" s="1"/>
  <c r="N813" i="1" s="1"/>
  <c r="M807" i="1"/>
  <c r="L807" i="1"/>
  <c r="L811" i="1" s="1"/>
  <c r="K807" i="1"/>
  <c r="J807" i="1"/>
  <c r="J811" i="1" s="1"/>
  <c r="J813" i="1" s="1"/>
  <c r="I807" i="1"/>
  <c r="H807" i="1"/>
  <c r="H811" i="1" s="1"/>
  <c r="G807" i="1"/>
  <c r="F807" i="1"/>
  <c r="F811" i="1" s="1"/>
  <c r="F813" i="1" s="1"/>
  <c r="E807" i="1"/>
  <c r="D807" i="1"/>
  <c r="C807" i="1"/>
  <c r="B807" i="1"/>
  <c r="B811" i="1" s="1"/>
  <c r="B813" i="1" s="1"/>
  <c r="X803" i="1"/>
  <c r="H803" i="1"/>
  <c r="Y802" i="1"/>
  <c r="X802" i="1"/>
  <c r="W802" i="1"/>
  <c r="W803" i="1" s="1"/>
  <c r="V802" i="1"/>
  <c r="U802" i="1"/>
  <c r="T802" i="1"/>
  <c r="S802" i="1"/>
  <c r="S803" i="1" s="1"/>
  <c r="R802" i="1"/>
  <c r="Q802" i="1"/>
  <c r="P802" i="1"/>
  <c r="O802" i="1"/>
  <c r="O803" i="1" s="1"/>
  <c r="N802" i="1"/>
  <c r="M802" i="1"/>
  <c r="L802" i="1"/>
  <c r="K802" i="1"/>
  <c r="K803" i="1" s="1"/>
  <c r="J802" i="1"/>
  <c r="I802" i="1"/>
  <c r="H802" i="1"/>
  <c r="G802" i="1"/>
  <c r="G803" i="1" s="1"/>
  <c r="F802" i="1"/>
  <c r="E802" i="1"/>
  <c r="D802" i="1"/>
  <c r="C802" i="1"/>
  <c r="C803" i="1" s="1"/>
  <c r="B802" i="1"/>
  <c r="V801" i="1"/>
  <c r="R801" i="1"/>
  <c r="F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AA800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N801" i="1" s="1"/>
  <c r="M799" i="1"/>
  <c r="L799" i="1"/>
  <c r="K799" i="1"/>
  <c r="J799" i="1"/>
  <c r="J801" i="1" s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AA798" i="1" s="1"/>
  <c r="C798" i="1"/>
  <c r="B798" i="1"/>
  <c r="Y797" i="1"/>
  <c r="Y801" i="1" s="1"/>
  <c r="Y803" i="1" s="1"/>
  <c r="X797" i="1"/>
  <c r="X801" i="1" s="1"/>
  <c r="W797" i="1"/>
  <c r="W801" i="1" s="1"/>
  <c r="V797" i="1"/>
  <c r="U797" i="1"/>
  <c r="U801" i="1" s="1"/>
  <c r="U803" i="1" s="1"/>
  <c r="T797" i="1"/>
  <c r="T801" i="1" s="1"/>
  <c r="T803" i="1" s="1"/>
  <c r="S797" i="1"/>
  <c r="S801" i="1" s="1"/>
  <c r="R797" i="1"/>
  <c r="Q797" i="1"/>
  <c r="Q801" i="1" s="1"/>
  <c r="Q803" i="1" s="1"/>
  <c r="P797" i="1"/>
  <c r="P801" i="1" s="1"/>
  <c r="P803" i="1" s="1"/>
  <c r="O797" i="1"/>
  <c r="O801" i="1" s="1"/>
  <c r="N797" i="1"/>
  <c r="M797" i="1"/>
  <c r="M801" i="1" s="1"/>
  <c r="M803" i="1" s="1"/>
  <c r="L797" i="1"/>
  <c r="L801" i="1" s="1"/>
  <c r="L803" i="1" s="1"/>
  <c r="K797" i="1"/>
  <c r="K801" i="1" s="1"/>
  <c r="J797" i="1"/>
  <c r="I797" i="1"/>
  <c r="I801" i="1" s="1"/>
  <c r="I803" i="1" s="1"/>
  <c r="H797" i="1"/>
  <c r="H801" i="1" s="1"/>
  <c r="G797" i="1"/>
  <c r="G801" i="1" s="1"/>
  <c r="F797" i="1"/>
  <c r="E797" i="1"/>
  <c r="E801" i="1" s="1"/>
  <c r="E803" i="1" s="1"/>
  <c r="D797" i="1"/>
  <c r="C797" i="1"/>
  <c r="C801" i="1" s="1"/>
  <c r="B797" i="1"/>
  <c r="Y792" i="1"/>
  <c r="X792" i="1"/>
  <c r="W792" i="1"/>
  <c r="V792" i="1"/>
  <c r="U792" i="1"/>
  <c r="U793" i="1" s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E793" i="1" s="1"/>
  <c r="D792" i="1"/>
  <c r="C792" i="1"/>
  <c r="B792" i="1"/>
  <c r="Y791" i="1"/>
  <c r="U791" i="1"/>
  <c r="I791" i="1"/>
  <c r="E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Q791" i="1" s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AA789" i="1" s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W787" i="1"/>
  <c r="V787" i="1"/>
  <c r="V791" i="1" s="1"/>
  <c r="U787" i="1"/>
  <c r="T787" i="1"/>
  <c r="S787" i="1"/>
  <c r="R787" i="1"/>
  <c r="R791" i="1" s="1"/>
  <c r="Q787" i="1"/>
  <c r="P787" i="1"/>
  <c r="O787" i="1"/>
  <c r="N787" i="1"/>
  <c r="Z787" i="1" s="1"/>
  <c r="M787" i="1"/>
  <c r="L787" i="1"/>
  <c r="K787" i="1"/>
  <c r="J787" i="1"/>
  <c r="J791" i="1" s="1"/>
  <c r="I787" i="1"/>
  <c r="H787" i="1"/>
  <c r="G787" i="1"/>
  <c r="F787" i="1"/>
  <c r="F791" i="1" s="1"/>
  <c r="E787" i="1"/>
  <c r="D787" i="1"/>
  <c r="C787" i="1"/>
  <c r="B787" i="1"/>
  <c r="B791" i="1" s="1"/>
  <c r="N783" i="1"/>
  <c r="Y782" i="1"/>
  <c r="Y783" i="1" s="1"/>
  <c r="X782" i="1"/>
  <c r="W782" i="1"/>
  <c r="V782" i="1"/>
  <c r="U782" i="1"/>
  <c r="U783" i="1" s="1"/>
  <c r="T782" i="1"/>
  <c r="S782" i="1"/>
  <c r="R782" i="1"/>
  <c r="Q782" i="1"/>
  <c r="Q783" i="1" s="1"/>
  <c r="P782" i="1"/>
  <c r="O782" i="1"/>
  <c r="N782" i="1"/>
  <c r="M782" i="1"/>
  <c r="M712" i="1" s="1"/>
  <c r="L782" i="1"/>
  <c r="K782" i="1"/>
  <c r="J782" i="1"/>
  <c r="I782" i="1"/>
  <c r="I783" i="1" s="1"/>
  <c r="H782" i="1"/>
  <c r="G782" i="1"/>
  <c r="F782" i="1"/>
  <c r="E782" i="1"/>
  <c r="E783" i="1" s="1"/>
  <c r="D782" i="1"/>
  <c r="C782" i="1"/>
  <c r="B782" i="1"/>
  <c r="L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X781" i="1" s="1"/>
  <c r="W779" i="1"/>
  <c r="V779" i="1"/>
  <c r="U779" i="1"/>
  <c r="T779" i="1"/>
  <c r="T781" i="1" s="1"/>
  <c r="S779" i="1"/>
  <c r="R779" i="1"/>
  <c r="Q779" i="1"/>
  <c r="P779" i="1"/>
  <c r="P781" i="1" s="1"/>
  <c r="O779" i="1"/>
  <c r="N779" i="1"/>
  <c r="M779" i="1"/>
  <c r="Z779" i="1" s="1"/>
  <c r="L779" i="1"/>
  <c r="K779" i="1"/>
  <c r="J779" i="1"/>
  <c r="I779" i="1"/>
  <c r="H779" i="1"/>
  <c r="H781" i="1" s="1"/>
  <c r="G779" i="1"/>
  <c r="F779" i="1"/>
  <c r="E779" i="1"/>
  <c r="D779" i="1"/>
  <c r="D781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Z778" i="1" s="1"/>
  <c r="AB778" i="1" s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W777" i="1"/>
  <c r="W781" i="1" s="1"/>
  <c r="W783" i="1" s="1"/>
  <c r="V777" i="1"/>
  <c r="V781" i="1" s="1"/>
  <c r="V783" i="1" s="1"/>
  <c r="U777" i="1"/>
  <c r="U781" i="1" s="1"/>
  <c r="T777" i="1"/>
  <c r="S777" i="1"/>
  <c r="S781" i="1" s="1"/>
  <c r="S783" i="1" s="1"/>
  <c r="R777" i="1"/>
  <c r="R781" i="1" s="1"/>
  <c r="R783" i="1" s="1"/>
  <c r="Q777" i="1"/>
  <c r="Q781" i="1" s="1"/>
  <c r="P777" i="1"/>
  <c r="O777" i="1"/>
  <c r="O781" i="1" s="1"/>
  <c r="O783" i="1" s="1"/>
  <c r="N777" i="1"/>
  <c r="N781" i="1" s="1"/>
  <c r="M777" i="1"/>
  <c r="M781" i="1" s="1"/>
  <c r="L777" i="1"/>
  <c r="K777" i="1"/>
  <c r="K781" i="1" s="1"/>
  <c r="K783" i="1" s="1"/>
  <c r="J777" i="1"/>
  <c r="J781" i="1" s="1"/>
  <c r="J783" i="1" s="1"/>
  <c r="I777" i="1"/>
  <c r="I781" i="1" s="1"/>
  <c r="H777" i="1"/>
  <c r="G777" i="1"/>
  <c r="G781" i="1" s="1"/>
  <c r="G783" i="1" s="1"/>
  <c r="F777" i="1"/>
  <c r="F781" i="1" s="1"/>
  <c r="F783" i="1" s="1"/>
  <c r="E777" i="1"/>
  <c r="E781" i="1" s="1"/>
  <c r="D777" i="1"/>
  <c r="C777" i="1"/>
  <c r="C781" i="1" s="1"/>
  <c r="C783" i="1" s="1"/>
  <c r="B777" i="1"/>
  <c r="B781" i="1" s="1"/>
  <c r="B783" i="1" s="1"/>
  <c r="AB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O771" i="1"/>
  <c r="K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W771" i="1" s="1"/>
  <c r="V769" i="1"/>
  <c r="U769" i="1"/>
  <c r="T769" i="1"/>
  <c r="S769" i="1"/>
  <c r="S771" i="1" s="1"/>
  <c r="R769" i="1"/>
  <c r="Q769" i="1"/>
  <c r="P769" i="1"/>
  <c r="O769" i="1"/>
  <c r="N769" i="1"/>
  <c r="Z769" i="1" s="1"/>
  <c r="AA769" i="1" s="1"/>
  <c r="M769" i="1"/>
  <c r="L769" i="1"/>
  <c r="K769" i="1"/>
  <c r="J769" i="1"/>
  <c r="I769" i="1"/>
  <c r="H769" i="1"/>
  <c r="G769" i="1"/>
  <c r="G771" i="1" s="1"/>
  <c r="F769" i="1"/>
  <c r="E769" i="1"/>
  <c r="D769" i="1"/>
  <c r="C769" i="1"/>
  <c r="C771" i="1" s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X771" i="1" s="1"/>
  <c r="W767" i="1"/>
  <c r="V767" i="1"/>
  <c r="V771" i="1" s="1"/>
  <c r="V773" i="1" s="1"/>
  <c r="U767" i="1"/>
  <c r="T767" i="1"/>
  <c r="T771" i="1" s="1"/>
  <c r="S767" i="1"/>
  <c r="R767" i="1"/>
  <c r="R771" i="1" s="1"/>
  <c r="R773" i="1" s="1"/>
  <c r="Q767" i="1"/>
  <c r="P767" i="1"/>
  <c r="P771" i="1" s="1"/>
  <c r="O767" i="1"/>
  <c r="N767" i="1"/>
  <c r="N771" i="1" s="1"/>
  <c r="N773" i="1" s="1"/>
  <c r="M767" i="1"/>
  <c r="L767" i="1"/>
  <c r="L771" i="1" s="1"/>
  <c r="K767" i="1"/>
  <c r="J767" i="1"/>
  <c r="J771" i="1" s="1"/>
  <c r="J773" i="1" s="1"/>
  <c r="I767" i="1"/>
  <c r="H767" i="1"/>
  <c r="H771" i="1" s="1"/>
  <c r="G767" i="1"/>
  <c r="F767" i="1"/>
  <c r="F771" i="1" s="1"/>
  <c r="F773" i="1" s="1"/>
  <c r="E767" i="1"/>
  <c r="D767" i="1"/>
  <c r="C767" i="1"/>
  <c r="B767" i="1"/>
  <c r="B771" i="1" s="1"/>
  <c r="B773" i="1" s="1"/>
  <c r="Y762" i="1"/>
  <c r="X762" i="1"/>
  <c r="W762" i="1"/>
  <c r="W763" i="1" s="1"/>
  <c r="V762" i="1"/>
  <c r="U762" i="1"/>
  <c r="T762" i="1"/>
  <c r="S762" i="1"/>
  <c r="S763" i="1" s="1"/>
  <c r="R762" i="1"/>
  <c r="Q762" i="1"/>
  <c r="P762" i="1"/>
  <c r="O762" i="1"/>
  <c r="O763" i="1" s="1"/>
  <c r="N762" i="1"/>
  <c r="M762" i="1"/>
  <c r="L762" i="1"/>
  <c r="K762" i="1"/>
  <c r="K763" i="1" s="1"/>
  <c r="J762" i="1"/>
  <c r="I762" i="1"/>
  <c r="H762" i="1"/>
  <c r="G762" i="1"/>
  <c r="G763" i="1" s="1"/>
  <c r="F762" i="1"/>
  <c r="E762" i="1"/>
  <c r="D762" i="1"/>
  <c r="C762" i="1"/>
  <c r="C763" i="1" s="1"/>
  <c r="B762" i="1"/>
  <c r="R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V761" i="1" s="1"/>
  <c r="U759" i="1"/>
  <c r="T759" i="1"/>
  <c r="S759" i="1"/>
  <c r="R759" i="1"/>
  <c r="Q759" i="1"/>
  <c r="P759" i="1"/>
  <c r="O759" i="1"/>
  <c r="N759" i="1"/>
  <c r="N761" i="1" s="1"/>
  <c r="M759" i="1"/>
  <c r="L759" i="1"/>
  <c r="K759" i="1"/>
  <c r="J759" i="1"/>
  <c r="J761" i="1" s="1"/>
  <c r="I759" i="1"/>
  <c r="H759" i="1"/>
  <c r="G759" i="1"/>
  <c r="F759" i="1"/>
  <c r="F761" i="1" s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Y763" i="1" s="1"/>
  <c r="X757" i="1"/>
  <c r="X761" i="1" s="1"/>
  <c r="X763" i="1" s="1"/>
  <c r="W757" i="1"/>
  <c r="W761" i="1" s="1"/>
  <c r="V757" i="1"/>
  <c r="U757" i="1"/>
  <c r="U761" i="1" s="1"/>
  <c r="U763" i="1" s="1"/>
  <c r="T757" i="1"/>
  <c r="T761" i="1" s="1"/>
  <c r="T763" i="1" s="1"/>
  <c r="S757" i="1"/>
  <c r="S761" i="1" s="1"/>
  <c r="R757" i="1"/>
  <c r="Q757" i="1"/>
  <c r="Q761" i="1" s="1"/>
  <c r="Q763" i="1" s="1"/>
  <c r="P757" i="1"/>
  <c r="P761" i="1" s="1"/>
  <c r="P763" i="1" s="1"/>
  <c r="O757" i="1"/>
  <c r="O761" i="1" s="1"/>
  <c r="N757" i="1"/>
  <c r="M757" i="1"/>
  <c r="M761" i="1" s="1"/>
  <c r="M763" i="1" s="1"/>
  <c r="L757" i="1"/>
  <c r="L761" i="1" s="1"/>
  <c r="L763" i="1" s="1"/>
  <c r="K757" i="1"/>
  <c r="K761" i="1" s="1"/>
  <c r="J757" i="1"/>
  <c r="I757" i="1"/>
  <c r="I761" i="1" s="1"/>
  <c r="I763" i="1" s="1"/>
  <c r="H757" i="1"/>
  <c r="H761" i="1" s="1"/>
  <c r="H763" i="1" s="1"/>
  <c r="G757" i="1"/>
  <c r="G761" i="1" s="1"/>
  <c r="F757" i="1"/>
  <c r="E757" i="1"/>
  <c r="E761" i="1" s="1"/>
  <c r="E763" i="1" s="1"/>
  <c r="D757" i="1"/>
  <c r="D707" i="1" s="1"/>
  <c r="C757" i="1"/>
  <c r="C761" i="1" s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U751" i="1"/>
  <c r="Q751" i="1"/>
  <c r="E751" i="1"/>
  <c r="Y750" i="1"/>
  <c r="X750" i="1"/>
  <c r="W750" i="1"/>
  <c r="W710" i="1" s="1"/>
  <c r="W697" i="1" s="1"/>
  <c r="W687" i="1" s="1"/>
  <c r="V750" i="1"/>
  <c r="U750" i="1"/>
  <c r="T750" i="1"/>
  <c r="S750" i="1"/>
  <c r="S710" i="1" s="1"/>
  <c r="S697" i="1" s="1"/>
  <c r="S687" i="1" s="1"/>
  <c r="R750" i="1"/>
  <c r="Q750" i="1"/>
  <c r="P750" i="1"/>
  <c r="O750" i="1"/>
  <c r="O710" i="1" s="1"/>
  <c r="O697" i="1" s="1"/>
  <c r="O687" i="1" s="1"/>
  <c r="N750" i="1"/>
  <c r="M750" i="1"/>
  <c r="L750" i="1"/>
  <c r="K750" i="1"/>
  <c r="J750" i="1"/>
  <c r="I750" i="1"/>
  <c r="H750" i="1"/>
  <c r="G750" i="1"/>
  <c r="G710" i="1" s="1"/>
  <c r="G697" i="1" s="1"/>
  <c r="G687" i="1" s="1"/>
  <c r="F750" i="1"/>
  <c r="E750" i="1"/>
  <c r="D750" i="1"/>
  <c r="C750" i="1"/>
  <c r="C710" i="1" s="1"/>
  <c r="C697" i="1" s="1"/>
  <c r="C687" i="1" s="1"/>
  <c r="B750" i="1"/>
  <c r="Y749" i="1"/>
  <c r="Y751" i="1" s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I751" i="1" s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X747" i="1"/>
  <c r="W747" i="1"/>
  <c r="V747" i="1"/>
  <c r="V751" i="1" s="1"/>
  <c r="U747" i="1"/>
  <c r="T747" i="1"/>
  <c r="S747" i="1"/>
  <c r="R747" i="1"/>
  <c r="R751" i="1" s="1"/>
  <c r="Q747" i="1"/>
  <c r="P747" i="1"/>
  <c r="O747" i="1"/>
  <c r="N747" i="1"/>
  <c r="M747" i="1"/>
  <c r="L747" i="1"/>
  <c r="K747" i="1"/>
  <c r="J747" i="1"/>
  <c r="J751" i="1" s="1"/>
  <c r="I747" i="1"/>
  <c r="H747" i="1"/>
  <c r="G747" i="1"/>
  <c r="F747" i="1"/>
  <c r="F751" i="1" s="1"/>
  <c r="E747" i="1"/>
  <c r="D747" i="1"/>
  <c r="C747" i="1"/>
  <c r="B747" i="1"/>
  <c r="B751" i="1" s="1"/>
  <c r="J743" i="1"/>
  <c r="B743" i="1"/>
  <c r="Y742" i="1"/>
  <c r="X742" i="1"/>
  <c r="W742" i="1"/>
  <c r="V742" i="1"/>
  <c r="V743" i="1" s="1"/>
  <c r="U742" i="1"/>
  <c r="T742" i="1"/>
  <c r="S742" i="1"/>
  <c r="R742" i="1"/>
  <c r="R743" i="1" s="1"/>
  <c r="Q742" i="1"/>
  <c r="P742" i="1"/>
  <c r="O742" i="1"/>
  <c r="N742" i="1"/>
  <c r="Z742" i="1" s="1"/>
  <c r="M742" i="1"/>
  <c r="L742" i="1"/>
  <c r="K742" i="1"/>
  <c r="J742" i="1"/>
  <c r="I742" i="1"/>
  <c r="H742" i="1"/>
  <c r="G742" i="1"/>
  <c r="F742" i="1"/>
  <c r="F743" i="1" s="1"/>
  <c r="E742" i="1"/>
  <c r="D742" i="1"/>
  <c r="C742" i="1"/>
  <c r="B742" i="1"/>
  <c r="T741" i="1"/>
  <c r="D741" i="1"/>
  <c r="Y740" i="1"/>
  <c r="Y741" i="1" s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A740" i="1" s="1"/>
  <c r="L740" i="1"/>
  <c r="K740" i="1"/>
  <c r="J740" i="1"/>
  <c r="I740" i="1"/>
  <c r="I741" i="1" s="1"/>
  <c r="H740" i="1"/>
  <c r="G740" i="1"/>
  <c r="F740" i="1"/>
  <c r="E740" i="1"/>
  <c r="D740" i="1"/>
  <c r="C740" i="1"/>
  <c r="B740" i="1"/>
  <c r="AA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X741" i="1" s="1"/>
  <c r="W738" i="1"/>
  <c r="V738" i="1"/>
  <c r="U738" i="1"/>
  <c r="T738" i="1"/>
  <c r="S738" i="1"/>
  <c r="R738" i="1"/>
  <c r="Q738" i="1"/>
  <c r="P738" i="1"/>
  <c r="P741" i="1" s="1"/>
  <c r="O738" i="1"/>
  <c r="N738" i="1"/>
  <c r="Z738" i="1" s="1"/>
  <c r="AB738" i="1" s="1"/>
  <c r="M738" i="1"/>
  <c r="L738" i="1"/>
  <c r="L741" i="1" s="1"/>
  <c r="K738" i="1"/>
  <c r="J738" i="1"/>
  <c r="I738" i="1"/>
  <c r="H738" i="1"/>
  <c r="H741" i="1" s="1"/>
  <c r="G738" i="1"/>
  <c r="F738" i="1"/>
  <c r="E738" i="1"/>
  <c r="D738" i="1"/>
  <c r="C738" i="1"/>
  <c r="B738" i="1"/>
  <c r="Y737" i="1"/>
  <c r="X737" i="1"/>
  <c r="W737" i="1"/>
  <c r="W741" i="1" s="1"/>
  <c r="W743" i="1" s="1"/>
  <c r="V737" i="1"/>
  <c r="V741" i="1" s="1"/>
  <c r="U737" i="1"/>
  <c r="U741" i="1" s="1"/>
  <c r="T737" i="1"/>
  <c r="S737" i="1"/>
  <c r="S741" i="1" s="1"/>
  <c r="S743" i="1" s="1"/>
  <c r="R737" i="1"/>
  <c r="R741" i="1" s="1"/>
  <c r="Q737" i="1"/>
  <c r="Q741" i="1" s="1"/>
  <c r="P737" i="1"/>
  <c r="O737" i="1"/>
  <c r="O741" i="1" s="1"/>
  <c r="O743" i="1" s="1"/>
  <c r="N737" i="1"/>
  <c r="N741" i="1" s="1"/>
  <c r="M737" i="1"/>
  <c r="L737" i="1"/>
  <c r="K737" i="1"/>
  <c r="K741" i="1" s="1"/>
  <c r="K743" i="1" s="1"/>
  <c r="J737" i="1"/>
  <c r="J741" i="1" s="1"/>
  <c r="I737" i="1"/>
  <c r="H737" i="1"/>
  <c r="G737" i="1"/>
  <c r="G741" i="1" s="1"/>
  <c r="G743" i="1" s="1"/>
  <c r="F737" i="1"/>
  <c r="F741" i="1" s="1"/>
  <c r="E737" i="1"/>
  <c r="E741" i="1" s="1"/>
  <c r="D737" i="1"/>
  <c r="C737" i="1"/>
  <c r="C741" i="1" s="1"/>
  <c r="C743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Z732" i="1" s="1"/>
  <c r="M732" i="1"/>
  <c r="L732" i="1"/>
  <c r="K732" i="1"/>
  <c r="J732" i="1"/>
  <c r="I732" i="1"/>
  <c r="H732" i="1"/>
  <c r="G732" i="1"/>
  <c r="F732" i="1"/>
  <c r="E732" i="1"/>
  <c r="D732" i="1"/>
  <c r="C732" i="1"/>
  <c r="B732" i="1"/>
  <c r="S731" i="1"/>
  <c r="S733" i="1" s="1"/>
  <c r="C731" i="1"/>
  <c r="C733" i="1" s="1"/>
  <c r="Y730" i="1"/>
  <c r="X730" i="1"/>
  <c r="W730" i="1"/>
  <c r="V730" i="1"/>
  <c r="U730" i="1"/>
  <c r="T730" i="1"/>
  <c r="S730" i="1"/>
  <c r="R730" i="1"/>
  <c r="Q730" i="1"/>
  <c r="P730" i="1"/>
  <c r="O730" i="1"/>
  <c r="N730" i="1"/>
  <c r="Z730" i="1" s="1"/>
  <c r="AA730" i="1" s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Y709" i="1" s="1"/>
  <c r="X729" i="1"/>
  <c r="W729" i="1"/>
  <c r="V729" i="1"/>
  <c r="U729" i="1"/>
  <c r="T729" i="1"/>
  <c r="S729" i="1"/>
  <c r="R729" i="1"/>
  <c r="Q729" i="1"/>
  <c r="Q709" i="1" s="1"/>
  <c r="P729" i="1"/>
  <c r="O729" i="1"/>
  <c r="N729" i="1"/>
  <c r="M729" i="1"/>
  <c r="Z729" i="1" s="1"/>
  <c r="L729" i="1"/>
  <c r="K729" i="1"/>
  <c r="J729" i="1"/>
  <c r="I729" i="1"/>
  <c r="I709" i="1" s="1"/>
  <c r="H729" i="1"/>
  <c r="G729" i="1"/>
  <c r="F729" i="1"/>
  <c r="E729" i="1"/>
  <c r="D729" i="1"/>
  <c r="AA729" i="1" s="1"/>
  <c r="C729" i="1"/>
  <c r="B729" i="1"/>
  <c r="Y728" i="1"/>
  <c r="X728" i="1"/>
  <c r="X731" i="1" s="1"/>
  <c r="W728" i="1"/>
  <c r="W731" i="1" s="1"/>
  <c r="W733" i="1" s="1"/>
  <c r="V728" i="1"/>
  <c r="U728" i="1"/>
  <c r="T728" i="1"/>
  <c r="T708" i="1" s="1"/>
  <c r="S728" i="1"/>
  <c r="R728" i="1"/>
  <c r="Q728" i="1"/>
  <c r="P728" i="1"/>
  <c r="P731" i="1" s="1"/>
  <c r="O728" i="1"/>
  <c r="N728" i="1"/>
  <c r="Z728" i="1" s="1"/>
  <c r="AB728" i="1" s="1"/>
  <c r="M728" i="1"/>
  <c r="L728" i="1"/>
  <c r="L731" i="1" s="1"/>
  <c r="K728" i="1"/>
  <c r="J728" i="1"/>
  <c r="I728" i="1"/>
  <c r="H728" i="1"/>
  <c r="H731" i="1" s="1"/>
  <c r="G728" i="1"/>
  <c r="G731" i="1" s="1"/>
  <c r="G733" i="1" s="1"/>
  <c r="F728" i="1"/>
  <c r="E728" i="1"/>
  <c r="D728" i="1"/>
  <c r="AA728" i="1" s="1"/>
  <c r="C728" i="1"/>
  <c r="B728" i="1"/>
  <c r="Y727" i="1"/>
  <c r="Y731" i="1" s="1"/>
  <c r="X727" i="1"/>
  <c r="W727" i="1"/>
  <c r="V727" i="1"/>
  <c r="U727" i="1"/>
  <c r="U731" i="1" s="1"/>
  <c r="U733" i="1" s="1"/>
  <c r="T727" i="1"/>
  <c r="S727" i="1"/>
  <c r="R727" i="1"/>
  <c r="Q727" i="1"/>
  <c r="Q731" i="1" s="1"/>
  <c r="P727" i="1"/>
  <c r="O727" i="1"/>
  <c r="O731" i="1" s="1"/>
  <c r="O733" i="1" s="1"/>
  <c r="N727" i="1"/>
  <c r="M727" i="1"/>
  <c r="L727" i="1"/>
  <c r="K727" i="1"/>
  <c r="K731" i="1" s="1"/>
  <c r="K733" i="1" s="1"/>
  <c r="J727" i="1"/>
  <c r="I727" i="1"/>
  <c r="I731" i="1" s="1"/>
  <c r="H727" i="1"/>
  <c r="G727" i="1"/>
  <c r="F727" i="1"/>
  <c r="E727" i="1"/>
  <c r="E731" i="1" s="1"/>
  <c r="E733" i="1" s="1"/>
  <c r="D727" i="1"/>
  <c r="C727" i="1"/>
  <c r="B727" i="1"/>
  <c r="Y722" i="1"/>
  <c r="X722" i="1"/>
  <c r="X712" i="1" s="1"/>
  <c r="W722" i="1"/>
  <c r="W712" i="1" s="1"/>
  <c r="V722" i="1"/>
  <c r="U722" i="1"/>
  <c r="T722" i="1"/>
  <c r="T712" i="1" s="1"/>
  <c r="S722" i="1"/>
  <c r="R722" i="1"/>
  <c r="Q722" i="1"/>
  <c r="P722" i="1"/>
  <c r="P712" i="1" s="1"/>
  <c r="O722" i="1"/>
  <c r="N722" i="1"/>
  <c r="Z722" i="1" s="1"/>
  <c r="M722" i="1"/>
  <c r="L722" i="1"/>
  <c r="L712" i="1" s="1"/>
  <c r="K722" i="1"/>
  <c r="K712" i="1" s="1"/>
  <c r="J722" i="1"/>
  <c r="I722" i="1"/>
  <c r="H722" i="1"/>
  <c r="H712" i="1" s="1"/>
  <c r="G722" i="1"/>
  <c r="G712" i="1" s="1"/>
  <c r="F722" i="1"/>
  <c r="E722" i="1"/>
  <c r="D722" i="1"/>
  <c r="D712" i="1" s="1"/>
  <c r="C722" i="1"/>
  <c r="B722" i="1"/>
  <c r="U721" i="1"/>
  <c r="U723" i="1" s="1"/>
  <c r="E721" i="1"/>
  <c r="E723" i="1" s="1"/>
  <c r="Y720" i="1"/>
  <c r="X720" i="1"/>
  <c r="W720" i="1"/>
  <c r="V720" i="1"/>
  <c r="V710" i="1" s="1"/>
  <c r="U720" i="1"/>
  <c r="T720" i="1"/>
  <c r="S720" i="1"/>
  <c r="R720" i="1"/>
  <c r="R710" i="1" s="1"/>
  <c r="Q720" i="1"/>
  <c r="Q710" i="1" s="1"/>
  <c r="P720" i="1"/>
  <c r="O720" i="1"/>
  <c r="N720" i="1"/>
  <c r="N710" i="1" s="1"/>
  <c r="M720" i="1"/>
  <c r="M710" i="1" s="1"/>
  <c r="L720" i="1"/>
  <c r="K720" i="1"/>
  <c r="J720" i="1"/>
  <c r="J710" i="1" s="1"/>
  <c r="I720" i="1"/>
  <c r="H720" i="1"/>
  <c r="G720" i="1"/>
  <c r="F720" i="1"/>
  <c r="F710" i="1" s="1"/>
  <c r="E720" i="1"/>
  <c r="D720" i="1"/>
  <c r="C720" i="1"/>
  <c r="B720" i="1"/>
  <c r="B710" i="1" s="1"/>
  <c r="Y719" i="1"/>
  <c r="X719" i="1"/>
  <c r="X709" i="1" s="1"/>
  <c r="X696" i="1" s="1"/>
  <c r="W719" i="1"/>
  <c r="W709" i="1" s="1"/>
  <c r="V719" i="1"/>
  <c r="U719" i="1"/>
  <c r="T719" i="1"/>
  <c r="T709" i="1" s="1"/>
  <c r="T696" i="1" s="1"/>
  <c r="S719" i="1"/>
  <c r="R719" i="1"/>
  <c r="Q719" i="1"/>
  <c r="P719" i="1"/>
  <c r="P709" i="1" s="1"/>
  <c r="P696" i="1" s="1"/>
  <c r="O719" i="1"/>
  <c r="N719" i="1"/>
  <c r="Z719" i="1" s="1"/>
  <c r="M719" i="1"/>
  <c r="L719" i="1"/>
  <c r="L709" i="1" s="1"/>
  <c r="L696" i="1" s="1"/>
  <c r="K719" i="1"/>
  <c r="K709" i="1" s="1"/>
  <c r="J719" i="1"/>
  <c r="I719" i="1"/>
  <c r="H719" i="1"/>
  <c r="H709" i="1" s="1"/>
  <c r="H696" i="1" s="1"/>
  <c r="G719" i="1"/>
  <c r="G709" i="1" s="1"/>
  <c r="F719" i="1"/>
  <c r="E719" i="1"/>
  <c r="D719" i="1"/>
  <c r="D709" i="1" s="1"/>
  <c r="C719" i="1"/>
  <c r="B719" i="1"/>
  <c r="Y718" i="1"/>
  <c r="Y721" i="1" s="1"/>
  <c r="Y723" i="1" s="1"/>
  <c r="X718" i="1"/>
  <c r="W718" i="1"/>
  <c r="V718" i="1"/>
  <c r="V721" i="1" s="1"/>
  <c r="V723" i="1" s="1"/>
  <c r="U718" i="1"/>
  <c r="T718" i="1"/>
  <c r="S718" i="1"/>
  <c r="R718" i="1"/>
  <c r="R721" i="1" s="1"/>
  <c r="R723" i="1" s="1"/>
  <c r="Q718" i="1"/>
  <c r="Q708" i="1" s="1"/>
  <c r="P718" i="1"/>
  <c r="O718" i="1"/>
  <c r="N718" i="1"/>
  <c r="Z718" i="1" s="1"/>
  <c r="M718" i="1"/>
  <c r="M708" i="1" s="1"/>
  <c r="L718" i="1"/>
  <c r="K718" i="1"/>
  <c r="J718" i="1"/>
  <c r="J721" i="1" s="1"/>
  <c r="I718" i="1"/>
  <c r="I721" i="1" s="1"/>
  <c r="I723" i="1" s="1"/>
  <c r="H718" i="1"/>
  <c r="G718" i="1"/>
  <c r="F718" i="1"/>
  <c r="F721" i="1" s="1"/>
  <c r="F723" i="1" s="1"/>
  <c r="E718" i="1"/>
  <c r="D718" i="1"/>
  <c r="C718" i="1"/>
  <c r="B718" i="1"/>
  <c r="B721" i="1" s="1"/>
  <c r="B723" i="1" s="1"/>
  <c r="Y717" i="1"/>
  <c r="X717" i="1"/>
  <c r="W717" i="1"/>
  <c r="W721" i="1" s="1"/>
  <c r="V717" i="1"/>
  <c r="U717" i="1"/>
  <c r="T717" i="1"/>
  <c r="S717" i="1"/>
  <c r="S721" i="1" s="1"/>
  <c r="R717" i="1"/>
  <c r="Q717" i="1"/>
  <c r="Q721" i="1" s="1"/>
  <c r="Q723" i="1" s="1"/>
  <c r="P717" i="1"/>
  <c r="O717" i="1"/>
  <c r="O721" i="1" s="1"/>
  <c r="N717" i="1"/>
  <c r="M717" i="1"/>
  <c r="L717" i="1"/>
  <c r="K717" i="1"/>
  <c r="K721" i="1" s="1"/>
  <c r="J717" i="1"/>
  <c r="I717" i="1"/>
  <c r="H717" i="1"/>
  <c r="G717" i="1"/>
  <c r="G721" i="1" s="1"/>
  <c r="F717" i="1"/>
  <c r="E717" i="1"/>
  <c r="D717" i="1"/>
  <c r="C717" i="1"/>
  <c r="C721" i="1" s="1"/>
  <c r="B717" i="1"/>
  <c r="U712" i="1"/>
  <c r="O712" i="1"/>
  <c r="J712" i="1"/>
  <c r="E712" i="1"/>
  <c r="X710" i="1"/>
  <c r="U710" i="1"/>
  <c r="T710" i="1"/>
  <c r="P710" i="1"/>
  <c r="L710" i="1"/>
  <c r="K710" i="1"/>
  <c r="K697" i="1" s="1"/>
  <c r="K687" i="1" s="1"/>
  <c r="H710" i="1"/>
  <c r="E710" i="1"/>
  <c r="D710" i="1"/>
  <c r="V709" i="1"/>
  <c r="U709" i="1"/>
  <c r="R709" i="1"/>
  <c r="O709" i="1"/>
  <c r="N709" i="1"/>
  <c r="J709" i="1"/>
  <c r="F709" i="1"/>
  <c r="E709" i="1"/>
  <c r="B709" i="1"/>
  <c r="Y708" i="1"/>
  <c r="U708" i="1"/>
  <c r="P708" i="1"/>
  <c r="J708" i="1"/>
  <c r="I708" i="1"/>
  <c r="E708" i="1"/>
  <c r="Y707" i="1"/>
  <c r="U707" i="1"/>
  <c r="U711" i="1" s="1"/>
  <c r="Q707" i="1"/>
  <c r="Q711" i="1" s="1"/>
  <c r="P707" i="1"/>
  <c r="P711" i="1" s="1"/>
  <c r="M707" i="1"/>
  <c r="K707" i="1"/>
  <c r="I707" i="1"/>
  <c r="E707" i="1"/>
  <c r="E711" i="1" s="1"/>
  <c r="X686" i="1"/>
  <c r="T686" i="1"/>
  <c r="P686" i="1"/>
  <c r="L686" i="1"/>
  <c r="H686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AA677" i="1" s="1"/>
  <c r="C677" i="1"/>
  <c r="B677" i="1"/>
  <c r="Y676" i="1"/>
  <c r="X676" i="1"/>
  <c r="W676" i="1"/>
  <c r="W678" i="1" s="1"/>
  <c r="V676" i="1"/>
  <c r="U676" i="1"/>
  <c r="T676" i="1"/>
  <c r="S676" i="1"/>
  <c r="S678" i="1" s="1"/>
  <c r="R676" i="1"/>
  <c r="Q676" i="1"/>
  <c r="P676" i="1"/>
  <c r="O676" i="1"/>
  <c r="O678" i="1" s="1"/>
  <c r="N676" i="1"/>
  <c r="Z676" i="1" s="1"/>
  <c r="AA676" i="1" s="1"/>
  <c r="M676" i="1"/>
  <c r="L676" i="1"/>
  <c r="K676" i="1"/>
  <c r="K678" i="1" s="1"/>
  <c r="J676" i="1"/>
  <c r="I676" i="1"/>
  <c r="H676" i="1"/>
  <c r="G676" i="1"/>
  <c r="G678" i="1" s="1"/>
  <c r="F676" i="1"/>
  <c r="E676" i="1"/>
  <c r="D676" i="1"/>
  <c r="C676" i="1"/>
  <c r="C678" i="1" s="1"/>
  <c r="B676" i="1"/>
  <c r="Y675" i="1"/>
  <c r="X675" i="1"/>
  <c r="W675" i="1"/>
  <c r="V675" i="1"/>
  <c r="V678" i="1" s="1"/>
  <c r="U675" i="1"/>
  <c r="T675" i="1"/>
  <c r="S675" i="1"/>
  <c r="R675" i="1"/>
  <c r="R678" i="1" s="1"/>
  <c r="Q675" i="1"/>
  <c r="P675" i="1"/>
  <c r="O675" i="1"/>
  <c r="N675" i="1"/>
  <c r="Z675" i="1" s="1"/>
  <c r="AB675" i="1" s="1"/>
  <c r="M675" i="1"/>
  <c r="L675" i="1"/>
  <c r="K675" i="1"/>
  <c r="J675" i="1"/>
  <c r="J678" i="1" s="1"/>
  <c r="I675" i="1"/>
  <c r="H675" i="1"/>
  <c r="G675" i="1"/>
  <c r="F675" i="1"/>
  <c r="F678" i="1" s="1"/>
  <c r="E675" i="1"/>
  <c r="D675" i="1"/>
  <c r="AA675" i="1" s="1"/>
  <c r="C675" i="1"/>
  <c r="B675" i="1"/>
  <c r="B678" i="1" s="1"/>
  <c r="Y674" i="1"/>
  <c r="Y678" i="1" s="1"/>
  <c r="Y680" i="1" s="1"/>
  <c r="X674" i="1"/>
  <c r="X678" i="1" s="1"/>
  <c r="W674" i="1"/>
  <c r="V674" i="1"/>
  <c r="U674" i="1"/>
  <c r="U678" i="1" s="1"/>
  <c r="U680" i="1" s="1"/>
  <c r="T674" i="1"/>
  <c r="T678" i="1" s="1"/>
  <c r="S674" i="1"/>
  <c r="R674" i="1"/>
  <c r="Q674" i="1"/>
  <c r="Q678" i="1" s="1"/>
  <c r="Q680" i="1" s="1"/>
  <c r="P674" i="1"/>
  <c r="P678" i="1" s="1"/>
  <c r="O674" i="1"/>
  <c r="N674" i="1"/>
  <c r="M674" i="1"/>
  <c r="M678" i="1" s="1"/>
  <c r="M680" i="1" s="1"/>
  <c r="L674" i="1"/>
  <c r="L678" i="1" s="1"/>
  <c r="K674" i="1"/>
  <c r="J674" i="1"/>
  <c r="I674" i="1"/>
  <c r="I678" i="1" s="1"/>
  <c r="I680" i="1" s="1"/>
  <c r="H674" i="1"/>
  <c r="H678" i="1" s="1"/>
  <c r="G674" i="1"/>
  <c r="F674" i="1"/>
  <c r="E674" i="1"/>
  <c r="E678" i="1" s="1"/>
  <c r="E680" i="1" s="1"/>
  <c r="D674" i="1"/>
  <c r="C674" i="1"/>
  <c r="B674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Z666" i="1" s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AA664" i="1" s="1"/>
  <c r="C664" i="1"/>
  <c r="B664" i="1"/>
  <c r="Y663" i="1"/>
  <c r="X663" i="1"/>
  <c r="W663" i="1"/>
  <c r="V663" i="1"/>
  <c r="V665" i="1" s="1"/>
  <c r="U663" i="1"/>
  <c r="T663" i="1"/>
  <c r="S663" i="1"/>
  <c r="R663" i="1"/>
  <c r="R665" i="1" s="1"/>
  <c r="Q663" i="1"/>
  <c r="P663" i="1"/>
  <c r="O663" i="1"/>
  <c r="N663" i="1"/>
  <c r="N665" i="1" s="1"/>
  <c r="M663" i="1"/>
  <c r="L663" i="1"/>
  <c r="K663" i="1"/>
  <c r="J663" i="1"/>
  <c r="J665" i="1" s="1"/>
  <c r="I663" i="1"/>
  <c r="H663" i="1"/>
  <c r="G663" i="1"/>
  <c r="F663" i="1"/>
  <c r="F665" i="1" s="1"/>
  <c r="E663" i="1"/>
  <c r="D663" i="1"/>
  <c r="C663" i="1"/>
  <c r="B663" i="1"/>
  <c r="B665" i="1" s="1"/>
  <c r="Y662" i="1"/>
  <c r="Y665" i="1" s="1"/>
  <c r="X662" i="1"/>
  <c r="W662" i="1"/>
  <c r="V662" i="1"/>
  <c r="U662" i="1"/>
  <c r="U665" i="1" s="1"/>
  <c r="T662" i="1"/>
  <c r="S662" i="1"/>
  <c r="R662" i="1"/>
  <c r="Q662" i="1"/>
  <c r="Q665" i="1" s="1"/>
  <c r="P662" i="1"/>
  <c r="O662" i="1"/>
  <c r="N662" i="1"/>
  <c r="M662" i="1"/>
  <c r="M665" i="1" s="1"/>
  <c r="L662" i="1"/>
  <c r="K662" i="1"/>
  <c r="J662" i="1"/>
  <c r="I662" i="1"/>
  <c r="I665" i="1" s="1"/>
  <c r="H662" i="1"/>
  <c r="G662" i="1"/>
  <c r="F662" i="1"/>
  <c r="E662" i="1"/>
  <c r="E665" i="1" s="1"/>
  <c r="D662" i="1"/>
  <c r="C662" i="1"/>
  <c r="B662" i="1"/>
  <c r="Y661" i="1"/>
  <c r="X661" i="1"/>
  <c r="X665" i="1" s="1"/>
  <c r="X667" i="1" s="1"/>
  <c r="W661" i="1"/>
  <c r="W665" i="1" s="1"/>
  <c r="V661" i="1"/>
  <c r="U661" i="1"/>
  <c r="T661" i="1"/>
  <c r="T665" i="1" s="1"/>
  <c r="T667" i="1" s="1"/>
  <c r="S661" i="1"/>
  <c r="S665" i="1" s="1"/>
  <c r="R661" i="1"/>
  <c r="Q661" i="1"/>
  <c r="P661" i="1"/>
  <c r="P665" i="1" s="1"/>
  <c r="P667" i="1" s="1"/>
  <c r="O661" i="1"/>
  <c r="O665" i="1" s="1"/>
  <c r="N661" i="1"/>
  <c r="M661" i="1"/>
  <c r="Z661" i="1" s="1"/>
  <c r="L661" i="1"/>
  <c r="L665" i="1" s="1"/>
  <c r="L667" i="1" s="1"/>
  <c r="K661" i="1"/>
  <c r="K665" i="1" s="1"/>
  <c r="J661" i="1"/>
  <c r="I661" i="1"/>
  <c r="H661" i="1"/>
  <c r="H665" i="1" s="1"/>
  <c r="H667" i="1" s="1"/>
  <c r="G661" i="1"/>
  <c r="G665" i="1" s="1"/>
  <c r="F661" i="1"/>
  <c r="E661" i="1"/>
  <c r="D661" i="1"/>
  <c r="AA661" i="1" s="1"/>
  <c r="C661" i="1"/>
  <c r="C665" i="1" s="1"/>
  <c r="B661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X652" i="1" s="1"/>
  <c r="W650" i="1"/>
  <c r="V650" i="1"/>
  <c r="U650" i="1"/>
  <c r="T650" i="1"/>
  <c r="T652" i="1" s="1"/>
  <c r="S650" i="1"/>
  <c r="R650" i="1"/>
  <c r="Q650" i="1"/>
  <c r="P650" i="1"/>
  <c r="P652" i="1" s="1"/>
  <c r="O650" i="1"/>
  <c r="N650" i="1"/>
  <c r="M650" i="1"/>
  <c r="Z650" i="1" s="1"/>
  <c r="L650" i="1"/>
  <c r="L652" i="1" s="1"/>
  <c r="K650" i="1"/>
  <c r="J650" i="1"/>
  <c r="I650" i="1"/>
  <c r="H650" i="1"/>
  <c r="H652" i="1" s="1"/>
  <c r="G650" i="1"/>
  <c r="F650" i="1"/>
  <c r="E650" i="1"/>
  <c r="D650" i="1"/>
  <c r="D652" i="1" s="1"/>
  <c r="C650" i="1"/>
  <c r="B650" i="1"/>
  <c r="Y649" i="1"/>
  <c r="X649" i="1"/>
  <c r="W649" i="1"/>
  <c r="W652" i="1" s="1"/>
  <c r="W654" i="1" s="1"/>
  <c r="V649" i="1"/>
  <c r="U649" i="1"/>
  <c r="T649" i="1"/>
  <c r="S649" i="1"/>
  <c r="S652" i="1" s="1"/>
  <c r="S654" i="1" s="1"/>
  <c r="R649" i="1"/>
  <c r="Q649" i="1"/>
  <c r="P649" i="1"/>
  <c r="O649" i="1"/>
  <c r="O652" i="1" s="1"/>
  <c r="O654" i="1" s="1"/>
  <c r="N649" i="1"/>
  <c r="Z649" i="1" s="1"/>
  <c r="M649" i="1"/>
  <c r="L649" i="1"/>
  <c r="K649" i="1"/>
  <c r="K652" i="1" s="1"/>
  <c r="K654" i="1" s="1"/>
  <c r="J649" i="1"/>
  <c r="I649" i="1"/>
  <c r="H649" i="1"/>
  <c r="G649" i="1"/>
  <c r="G652" i="1" s="1"/>
  <c r="G654" i="1" s="1"/>
  <c r="F649" i="1"/>
  <c r="E649" i="1"/>
  <c r="D649" i="1"/>
  <c r="C649" i="1"/>
  <c r="C652" i="1" s="1"/>
  <c r="C654" i="1" s="1"/>
  <c r="B649" i="1"/>
  <c r="Y648" i="1"/>
  <c r="Y652" i="1" s="1"/>
  <c r="X648" i="1"/>
  <c r="W648" i="1"/>
  <c r="V648" i="1"/>
  <c r="V652" i="1" s="1"/>
  <c r="V654" i="1" s="1"/>
  <c r="U648" i="1"/>
  <c r="U652" i="1" s="1"/>
  <c r="T648" i="1"/>
  <c r="S648" i="1"/>
  <c r="R648" i="1"/>
  <c r="R652" i="1" s="1"/>
  <c r="R654" i="1" s="1"/>
  <c r="Q648" i="1"/>
  <c r="Q652" i="1" s="1"/>
  <c r="P648" i="1"/>
  <c r="O648" i="1"/>
  <c r="N648" i="1"/>
  <c r="Z648" i="1" s="1"/>
  <c r="M648" i="1"/>
  <c r="M652" i="1" s="1"/>
  <c r="L648" i="1"/>
  <c r="K648" i="1"/>
  <c r="J648" i="1"/>
  <c r="J652" i="1" s="1"/>
  <c r="J654" i="1" s="1"/>
  <c r="I648" i="1"/>
  <c r="I652" i="1" s="1"/>
  <c r="H648" i="1"/>
  <c r="G648" i="1"/>
  <c r="F648" i="1"/>
  <c r="F652" i="1" s="1"/>
  <c r="F654" i="1" s="1"/>
  <c r="E648" i="1"/>
  <c r="E652" i="1" s="1"/>
  <c r="D648" i="1"/>
  <c r="AA648" i="1" s="1"/>
  <c r="C648" i="1"/>
  <c r="B648" i="1"/>
  <c r="B652" i="1" s="1"/>
  <c r="B654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Z643" i="1" s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AA641" i="1" s="1"/>
  <c r="C641" i="1"/>
  <c r="B641" i="1"/>
  <c r="Y640" i="1"/>
  <c r="X640" i="1"/>
  <c r="W640" i="1"/>
  <c r="V640" i="1"/>
  <c r="V642" i="1" s="1"/>
  <c r="U640" i="1"/>
  <c r="T640" i="1"/>
  <c r="S640" i="1"/>
  <c r="R640" i="1"/>
  <c r="R642" i="1" s="1"/>
  <c r="Q640" i="1"/>
  <c r="P640" i="1"/>
  <c r="O640" i="1"/>
  <c r="N640" i="1"/>
  <c r="N642" i="1" s="1"/>
  <c r="M640" i="1"/>
  <c r="L640" i="1"/>
  <c r="K640" i="1"/>
  <c r="J640" i="1"/>
  <c r="J642" i="1" s="1"/>
  <c r="I640" i="1"/>
  <c r="H640" i="1"/>
  <c r="G640" i="1"/>
  <c r="F640" i="1"/>
  <c r="F642" i="1" s="1"/>
  <c r="E640" i="1"/>
  <c r="D640" i="1"/>
  <c r="C640" i="1"/>
  <c r="B640" i="1"/>
  <c r="B642" i="1" s="1"/>
  <c r="Y639" i="1"/>
  <c r="Y642" i="1" s="1"/>
  <c r="Y644" i="1" s="1"/>
  <c r="X639" i="1"/>
  <c r="W639" i="1"/>
  <c r="V639" i="1"/>
  <c r="U639" i="1"/>
  <c r="U642" i="1" s="1"/>
  <c r="U644" i="1" s="1"/>
  <c r="T639" i="1"/>
  <c r="S639" i="1"/>
  <c r="R639" i="1"/>
  <c r="Q639" i="1"/>
  <c r="Q642" i="1" s="1"/>
  <c r="Q644" i="1" s="1"/>
  <c r="P639" i="1"/>
  <c r="O639" i="1"/>
  <c r="N639" i="1"/>
  <c r="M639" i="1"/>
  <c r="M642" i="1" s="1"/>
  <c r="M644" i="1" s="1"/>
  <c r="L639" i="1"/>
  <c r="K639" i="1"/>
  <c r="J639" i="1"/>
  <c r="I639" i="1"/>
  <c r="I642" i="1" s="1"/>
  <c r="I644" i="1" s="1"/>
  <c r="H639" i="1"/>
  <c r="G639" i="1"/>
  <c r="F639" i="1"/>
  <c r="E639" i="1"/>
  <c r="E642" i="1" s="1"/>
  <c r="E644" i="1" s="1"/>
  <c r="D639" i="1"/>
  <c r="C639" i="1"/>
  <c r="B639" i="1"/>
  <c r="Y638" i="1"/>
  <c r="X638" i="1"/>
  <c r="X642" i="1" s="1"/>
  <c r="X644" i="1" s="1"/>
  <c r="W638" i="1"/>
  <c r="W642" i="1" s="1"/>
  <c r="V638" i="1"/>
  <c r="U638" i="1"/>
  <c r="T638" i="1"/>
  <c r="T642" i="1" s="1"/>
  <c r="T644" i="1" s="1"/>
  <c r="S638" i="1"/>
  <c r="S642" i="1" s="1"/>
  <c r="R638" i="1"/>
  <c r="Q638" i="1"/>
  <c r="P638" i="1"/>
  <c r="P642" i="1" s="1"/>
  <c r="P644" i="1" s="1"/>
  <c r="O638" i="1"/>
  <c r="O642" i="1" s="1"/>
  <c r="N638" i="1"/>
  <c r="M638" i="1"/>
  <c r="Z638" i="1" s="1"/>
  <c r="L638" i="1"/>
  <c r="L642" i="1" s="1"/>
  <c r="L644" i="1" s="1"/>
  <c r="K638" i="1"/>
  <c r="K642" i="1" s="1"/>
  <c r="J638" i="1"/>
  <c r="I638" i="1"/>
  <c r="H638" i="1"/>
  <c r="H642" i="1" s="1"/>
  <c r="H644" i="1" s="1"/>
  <c r="G638" i="1"/>
  <c r="G642" i="1" s="1"/>
  <c r="F638" i="1"/>
  <c r="E638" i="1"/>
  <c r="D638" i="1"/>
  <c r="AA638" i="1" s="1"/>
  <c r="C638" i="1"/>
  <c r="C642" i="1" s="1"/>
  <c r="B638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X632" i="1" s="1"/>
  <c r="W630" i="1"/>
  <c r="V630" i="1"/>
  <c r="U630" i="1"/>
  <c r="T630" i="1"/>
  <c r="T632" i="1" s="1"/>
  <c r="S630" i="1"/>
  <c r="R630" i="1"/>
  <c r="Q630" i="1"/>
  <c r="P630" i="1"/>
  <c r="P632" i="1" s="1"/>
  <c r="O630" i="1"/>
  <c r="N630" i="1"/>
  <c r="M630" i="1"/>
  <c r="Z630" i="1" s="1"/>
  <c r="L630" i="1"/>
  <c r="L632" i="1" s="1"/>
  <c r="K630" i="1"/>
  <c r="J630" i="1"/>
  <c r="I630" i="1"/>
  <c r="H630" i="1"/>
  <c r="H632" i="1" s="1"/>
  <c r="G630" i="1"/>
  <c r="F630" i="1"/>
  <c r="E630" i="1"/>
  <c r="D630" i="1"/>
  <c r="D632" i="1" s="1"/>
  <c r="C630" i="1"/>
  <c r="B630" i="1"/>
  <c r="Y629" i="1"/>
  <c r="X629" i="1"/>
  <c r="W629" i="1"/>
  <c r="W632" i="1" s="1"/>
  <c r="W634" i="1" s="1"/>
  <c r="V629" i="1"/>
  <c r="U629" i="1"/>
  <c r="T629" i="1"/>
  <c r="S629" i="1"/>
  <c r="S632" i="1" s="1"/>
  <c r="S634" i="1" s="1"/>
  <c r="R629" i="1"/>
  <c r="Q629" i="1"/>
  <c r="P629" i="1"/>
  <c r="O629" i="1"/>
  <c r="O632" i="1" s="1"/>
  <c r="O634" i="1" s="1"/>
  <c r="N629" i="1"/>
  <c r="Z629" i="1" s="1"/>
  <c r="M629" i="1"/>
  <c r="L629" i="1"/>
  <c r="K629" i="1"/>
  <c r="K632" i="1" s="1"/>
  <c r="K634" i="1" s="1"/>
  <c r="J629" i="1"/>
  <c r="I629" i="1"/>
  <c r="H629" i="1"/>
  <c r="G629" i="1"/>
  <c r="G632" i="1" s="1"/>
  <c r="G634" i="1" s="1"/>
  <c r="F629" i="1"/>
  <c r="E629" i="1"/>
  <c r="D629" i="1"/>
  <c r="C629" i="1"/>
  <c r="C632" i="1" s="1"/>
  <c r="C634" i="1" s="1"/>
  <c r="B629" i="1"/>
  <c r="Y628" i="1"/>
  <c r="Y632" i="1" s="1"/>
  <c r="X628" i="1"/>
  <c r="W628" i="1"/>
  <c r="V628" i="1"/>
  <c r="V632" i="1" s="1"/>
  <c r="V634" i="1" s="1"/>
  <c r="U628" i="1"/>
  <c r="U632" i="1" s="1"/>
  <c r="T628" i="1"/>
  <c r="S628" i="1"/>
  <c r="R628" i="1"/>
  <c r="R632" i="1" s="1"/>
  <c r="R634" i="1" s="1"/>
  <c r="Q628" i="1"/>
  <c r="Q632" i="1" s="1"/>
  <c r="P628" i="1"/>
  <c r="O628" i="1"/>
  <c r="N628" i="1"/>
  <c r="Z628" i="1" s="1"/>
  <c r="M628" i="1"/>
  <c r="M632" i="1" s="1"/>
  <c r="L628" i="1"/>
  <c r="K628" i="1"/>
  <c r="J628" i="1"/>
  <c r="J632" i="1" s="1"/>
  <c r="J634" i="1" s="1"/>
  <c r="I628" i="1"/>
  <c r="I632" i="1" s="1"/>
  <c r="H628" i="1"/>
  <c r="G628" i="1"/>
  <c r="F628" i="1"/>
  <c r="F632" i="1" s="1"/>
  <c r="F634" i="1" s="1"/>
  <c r="E628" i="1"/>
  <c r="E632" i="1" s="1"/>
  <c r="D628" i="1"/>
  <c r="AA628" i="1" s="1"/>
  <c r="C628" i="1"/>
  <c r="B628" i="1"/>
  <c r="B632" i="1" s="1"/>
  <c r="B634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Z623" i="1" s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X620" i="1"/>
  <c r="W620" i="1"/>
  <c r="V620" i="1"/>
  <c r="V622" i="1" s="1"/>
  <c r="U620" i="1"/>
  <c r="T620" i="1"/>
  <c r="S620" i="1"/>
  <c r="R620" i="1"/>
  <c r="R622" i="1" s="1"/>
  <c r="Q620" i="1"/>
  <c r="P620" i="1"/>
  <c r="O620" i="1"/>
  <c r="N620" i="1"/>
  <c r="N622" i="1" s="1"/>
  <c r="M620" i="1"/>
  <c r="L620" i="1"/>
  <c r="K620" i="1"/>
  <c r="J620" i="1"/>
  <c r="J622" i="1" s="1"/>
  <c r="I620" i="1"/>
  <c r="H620" i="1"/>
  <c r="G620" i="1"/>
  <c r="F620" i="1"/>
  <c r="F622" i="1" s="1"/>
  <c r="E620" i="1"/>
  <c r="D620" i="1"/>
  <c r="C620" i="1"/>
  <c r="B620" i="1"/>
  <c r="B622" i="1" s="1"/>
  <c r="Y619" i="1"/>
  <c r="Y622" i="1" s="1"/>
  <c r="Y624" i="1" s="1"/>
  <c r="X619" i="1"/>
  <c r="W619" i="1"/>
  <c r="V619" i="1"/>
  <c r="U619" i="1"/>
  <c r="U622" i="1" s="1"/>
  <c r="U624" i="1" s="1"/>
  <c r="T619" i="1"/>
  <c r="S619" i="1"/>
  <c r="R619" i="1"/>
  <c r="Q619" i="1"/>
  <c r="Q622" i="1" s="1"/>
  <c r="Q624" i="1" s="1"/>
  <c r="P619" i="1"/>
  <c r="O619" i="1"/>
  <c r="N619" i="1"/>
  <c r="M619" i="1"/>
  <c r="M622" i="1" s="1"/>
  <c r="M624" i="1" s="1"/>
  <c r="L619" i="1"/>
  <c r="K619" i="1"/>
  <c r="J619" i="1"/>
  <c r="I619" i="1"/>
  <c r="I622" i="1" s="1"/>
  <c r="I624" i="1" s="1"/>
  <c r="H619" i="1"/>
  <c r="G619" i="1"/>
  <c r="F619" i="1"/>
  <c r="E619" i="1"/>
  <c r="E622" i="1" s="1"/>
  <c r="E624" i="1" s="1"/>
  <c r="D619" i="1"/>
  <c r="C619" i="1"/>
  <c r="B619" i="1"/>
  <c r="Y618" i="1"/>
  <c r="X618" i="1"/>
  <c r="X622" i="1" s="1"/>
  <c r="X624" i="1" s="1"/>
  <c r="W618" i="1"/>
  <c r="W622" i="1" s="1"/>
  <c r="V618" i="1"/>
  <c r="U618" i="1"/>
  <c r="T618" i="1"/>
  <c r="T622" i="1" s="1"/>
  <c r="T624" i="1" s="1"/>
  <c r="S618" i="1"/>
  <c r="S622" i="1" s="1"/>
  <c r="R618" i="1"/>
  <c r="Q618" i="1"/>
  <c r="P618" i="1"/>
  <c r="P622" i="1" s="1"/>
  <c r="P624" i="1" s="1"/>
  <c r="O618" i="1"/>
  <c r="O622" i="1" s="1"/>
  <c r="N618" i="1"/>
  <c r="M618" i="1"/>
  <c r="Z618" i="1" s="1"/>
  <c r="L618" i="1"/>
  <c r="L622" i="1" s="1"/>
  <c r="L624" i="1" s="1"/>
  <c r="K618" i="1"/>
  <c r="K622" i="1" s="1"/>
  <c r="J618" i="1"/>
  <c r="I618" i="1"/>
  <c r="H618" i="1"/>
  <c r="H622" i="1" s="1"/>
  <c r="H624" i="1" s="1"/>
  <c r="G618" i="1"/>
  <c r="G622" i="1" s="1"/>
  <c r="F618" i="1"/>
  <c r="E618" i="1"/>
  <c r="D618" i="1"/>
  <c r="AA618" i="1" s="1"/>
  <c r="C618" i="1"/>
  <c r="C622" i="1" s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X612" i="1" s="1"/>
  <c r="W610" i="1"/>
  <c r="V610" i="1"/>
  <c r="U610" i="1"/>
  <c r="T610" i="1"/>
  <c r="T612" i="1" s="1"/>
  <c r="S610" i="1"/>
  <c r="R610" i="1"/>
  <c r="Q610" i="1"/>
  <c r="P610" i="1"/>
  <c r="P612" i="1" s="1"/>
  <c r="O610" i="1"/>
  <c r="N610" i="1"/>
  <c r="M610" i="1"/>
  <c r="Z610" i="1" s="1"/>
  <c r="L610" i="1"/>
  <c r="L612" i="1" s="1"/>
  <c r="K610" i="1"/>
  <c r="J610" i="1"/>
  <c r="I610" i="1"/>
  <c r="H610" i="1"/>
  <c r="H612" i="1" s="1"/>
  <c r="G610" i="1"/>
  <c r="F610" i="1"/>
  <c r="E610" i="1"/>
  <c r="D610" i="1"/>
  <c r="D612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W608" i="1"/>
  <c r="W612" i="1" s="1"/>
  <c r="W614" i="1" s="1"/>
  <c r="V608" i="1"/>
  <c r="V612" i="1" s="1"/>
  <c r="V614" i="1" s="1"/>
  <c r="U608" i="1"/>
  <c r="U612" i="1" s="1"/>
  <c r="T608" i="1"/>
  <c r="S608" i="1"/>
  <c r="S612" i="1" s="1"/>
  <c r="S614" i="1" s="1"/>
  <c r="R608" i="1"/>
  <c r="R612" i="1" s="1"/>
  <c r="R614" i="1" s="1"/>
  <c r="Q608" i="1"/>
  <c r="Q612" i="1" s="1"/>
  <c r="P608" i="1"/>
  <c r="O608" i="1"/>
  <c r="O612" i="1" s="1"/>
  <c r="O614" i="1" s="1"/>
  <c r="N608" i="1"/>
  <c r="Z608" i="1" s="1"/>
  <c r="M608" i="1"/>
  <c r="M612" i="1" s="1"/>
  <c r="L608" i="1"/>
  <c r="K608" i="1"/>
  <c r="K612" i="1" s="1"/>
  <c r="K614" i="1" s="1"/>
  <c r="J608" i="1"/>
  <c r="J612" i="1" s="1"/>
  <c r="J614" i="1" s="1"/>
  <c r="I608" i="1"/>
  <c r="I612" i="1" s="1"/>
  <c r="H608" i="1"/>
  <c r="G608" i="1"/>
  <c r="G612" i="1" s="1"/>
  <c r="G614" i="1" s="1"/>
  <c r="F608" i="1"/>
  <c r="F612" i="1" s="1"/>
  <c r="F614" i="1" s="1"/>
  <c r="E608" i="1"/>
  <c r="E612" i="1" s="1"/>
  <c r="D608" i="1"/>
  <c r="AA608" i="1" s="1"/>
  <c r="C608" i="1"/>
  <c r="C612" i="1" s="1"/>
  <c r="C614" i="1" s="1"/>
  <c r="B608" i="1"/>
  <c r="B612" i="1" s="1"/>
  <c r="B614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AA601" i="1" s="1"/>
  <c r="C601" i="1"/>
  <c r="B601" i="1"/>
  <c r="Y600" i="1"/>
  <c r="X600" i="1"/>
  <c r="W600" i="1"/>
  <c r="V600" i="1"/>
  <c r="V602" i="1" s="1"/>
  <c r="U600" i="1"/>
  <c r="T600" i="1"/>
  <c r="S600" i="1"/>
  <c r="R600" i="1"/>
  <c r="R602" i="1" s="1"/>
  <c r="Q600" i="1"/>
  <c r="P600" i="1"/>
  <c r="O600" i="1"/>
  <c r="N600" i="1"/>
  <c r="N602" i="1" s="1"/>
  <c r="M600" i="1"/>
  <c r="L600" i="1"/>
  <c r="K600" i="1"/>
  <c r="J600" i="1"/>
  <c r="J602" i="1" s="1"/>
  <c r="I600" i="1"/>
  <c r="H600" i="1"/>
  <c r="G600" i="1"/>
  <c r="F600" i="1"/>
  <c r="F602" i="1" s="1"/>
  <c r="E600" i="1"/>
  <c r="D600" i="1"/>
  <c r="C600" i="1"/>
  <c r="B600" i="1"/>
  <c r="B602" i="1" s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AA599" i="1" s="1"/>
  <c r="C599" i="1"/>
  <c r="B599" i="1"/>
  <c r="Y598" i="1"/>
  <c r="Y602" i="1" s="1"/>
  <c r="Y604" i="1" s="1"/>
  <c r="X598" i="1"/>
  <c r="X602" i="1" s="1"/>
  <c r="X604" i="1" s="1"/>
  <c r="W598" i="1"/>
  <c r="W602" i="1" s="1"/>
  <c r="V598" i="1"/>
  <c r="U598" i="1"/>
  <c r="U602" i="1" s="1"/>
  <c r="U604" i="1" s="1"/>
  <c r="T598" i="1"/>
  <c r="T602" i="1" s="1"/>
  <c r="T604" i="1" s="1"/>
  <c r="S598" i="1"/>
  <c r="S602" i="1" s="1"/>
  <c r="R598" i="1"/>
  <c r="Q598" i="1"/>
  <c r="Q602" i="1" s="1"/>
  <c r="Q604" i="1" s="1"/>
  <c r="P598" i="1"/>
  <c r="P602" i="1" s="1"/>
  <c r="P604" i="1" s="1"/>
  <c r="O598" i="1"/>
  <c r="O602" i="1" s="1"/>
  <c r="N598" i="1"/>
  <c r="M598" i="1"/>
  <c r="M602" i="1" s="1"/>
  <c r="M604" i="1" s="1"/>
  <c r="L598" i="1"/>
  <c r="L602" i="1" s="1"/>
  <c r="L604" i="1" s="1"/>
  <c r="K598" i="1"/>
  <c r="K602" i="1" s="1"/>
  <c r="J598" i="1"/>
  <c r="I598" i="1"/>
  <c r="I602" i="1" s="1"/>
  <c r="I604" i="1" s="1"/>
  <c r="H598" i="1"/>
  <c r="H602" i="1" s="1"/>
  <c r="H604" i="1" s="1"/>
  <c r="G598" i="1"/>
  <c r="G602" i="1" s="1"/>
  <c r="F598" i="1"/>
  <c r="E598" i="1"/>
  <c r="E602" i="1" s="1"/>
  <c r="E604" i="1" s="1"/>
  <c r="D598" i="1"/>
  <c r="C598" i="1"/>
  <c r="C602" i="1" s="1"/>
  <c r="B598" i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Z593" i="1" s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AA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Y592" i="1" s="1"/>
  <c r="X590" i="1"/>
  <c r="W590" i="1"/>
  <c r="V590" i="1"/>
  <c r="U590" i="1"/>
  <c r="U592" i="1" s="1"/>
  <c r="T590" i="1"/>
  <c r="S590" i="1"/>
  <c r="R590" i="1"/>
  <c r="Q590" i="1"/>
  <c r="Q592" i="1" s="1"/>
  <c r="P590" i="1"/>
  <c r="O590" i="1"/>
  <c r="N590" i="1"/>
  <c r="M590" i="1"/>
  <c r="M592" i="1" s="1"/>
  <c r="L590" i="1"/>
  <c r="K590" i="1"/>
  <c r="J590" i="1"/>
  <c r="I590" i="1"/>
  <c r="I592" i="1" s="1"/>
  <c r="H590" i="1"/>
  <c r="G590" i="1"/>
  <c r="F590" i="1"/>
  <c r="E590" i="1"/>
  <c r="E592" i="1" s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X592" i="1" s="1"/>
  <c r="X594" i="1" s="1"/>
  <c r="W588" i="1"/>
  <c r="W592" i="1" s="1"/>
  <c r="V588" i="1"/>
  <c r="V592" i="1" s="1"/>
  <c r="U588" i="1"/>
  <c r="T588" i="1"/>
  <c r="T592" i="1" s="1"/>
  <c r="T594" i="1" s="1"/>
  <c r="S588" i="1"/>
  <c r="S592" i="1" s="1"/>
  <c r="R588" i="1"/>
  <c r="R592" i="1" s="1"/>
  <c r="Q588" i="1"/>
  <c r="P588" i="1"/>
  <c r="P592" i="1" s="1"/>
  <c r="P594" i="1" s="1"/>
  <c r="O588" i="1"/>
  <c r="O592" i="1" s="1"/>
  <c r="N588" i="1"/>
  <c r="Z588" i="1" s="1"/>
  <c r="M588" i="1"/>
  <c r="L588" i="1"/>
  <c r="L592" i="1" s="1"/>
  <c r="L594" i="1" s="1"/>
  <c r="K588" i="1"/>
  <c r="K592" i="1" s="1"/>
  <c r="J588" i="1"/>
  <c r="J592" i="1" s="1"/>
  <c r="I588" i="1"/>
  <c r="H588" i="1"/>
  <c r="H592" i="1" s="1"/>
  <c r="H594" i="1" s="1"/>
  <c r="G588" i="1"/>
  <c r="G592" i="1" s="1"/>
  <c r="F588" i="1"/>
  <c r="F592" i="1" s="1"/>
  <c r="E588" i="1"/>
  <c r="D588" i="1"/>
  <c r="D592" i="1" s="1"/>
  <c r="D594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W582" i="1" s="1"/>
  <c r="V580" i="1"/>
  <c r="U580" i="1"/>
  <c r="T580" i="1"/>
  <c r="S580" i="1"/>
  <c r="S582" i="1" s="1"/>
  <c r="R580" i="1"/>
  <c r="Q580" i="1"/>
  <c r="P580" i="1"/>
  <c r="O580" i="1"/>
  <c r="O582" i="1" s="1"/>
  <c r="N580" i="1"/>
  <c r="Z580" i="1" s="1"/>
  <c r="AA580" i="1" s="1"/>
  <c r="M580" i="1"/>
  <c r="L580" i="1"/>
  <c r="K580" i="1"/>
  <c r="K582" i="1" s="1"/>
  <c r="J580" i="1"/>
  <c r="I580" i="1"/>
  <c r="H580" i="1"/>
  <c r="G580" i="1"/>
  <c r="G582" i="1" s="1"/>
  <c r="F580" i="1"/>
  <c r="E580" i="1"/>
  <c r="D580" i="1"/>
  <c r="C580" i="1"/>
  <c r="C582" i="1" s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AA579" i="1" s="1"/>
  <c r="C579" i="1"/>
  <c r="B579" i="1"/>
  <c r="Y578" i="1"/>
  <c r="Y582" i="1" s="1"/>
  <c r="X578" i="1"/>
  <c r="X582" i="1" s="1"/>
  <c r="W578" i="1"/>
  <c r="V578" i="1"/>
  <c r="V582" i="1" s="1"/>
  <c r="V584" i="1" s="1"/>
  <c r="U578" i="1"/>
  <c r="U582" i="1" s="1"/>
  <c r="T578" i="1"/>
  <c r="T582" i="1" s="1"/>
  <c r="S578" i="1"/>
  <c r="R578" i="1"/>
  <c r="R582" i="1" s="1"/>
  <c r="R584" i="1" s="1"/>
  <c r="Q578" i="1"/>
  <c r="Q582" i="1" s="1"/>
  <c r="P578" i="1"/>
  <c r="P582" i="1" s="1"/>
  <c r="O578" i="1"/>
  <c r="N578" i="1"/>
  <c r="N582" i="1" s="1"/>
  <c r="N584" i="1" s="1"/>
  <c r="M578" i="1"/>
  <c r="M582" i="1" s="1"/>
  <c r="L578" i="1"/>
  <c r="L582" i="1" s="1"/>
  <c r="K578" i="1"/>
  <c r="J578" i="1"/>
  <c r="J582" i="1" s="1"/>
  <c r="J584" i="1" s="1"/>
  <c r="I578" i="1"/>
  <c r="I582" i="1" s="1"/>
  <c r="H578" i="1"/>
  <c r="H582" i="1" s="1"/>
  <c r="G578" i="1"/>
  <c r="F578" i="1"/>
  <c r="F582" i="1" s="1"/>
  <c r="F584" i="1" s="1"/>
  <c r="E578" i="1"/>
  <c r="E582" i="1" s="1"/>
  <c r="D578" i="1"/>
  <c r="C578" i="1"/>
  <c r="B578" i="1"/>
  <c r="B582" i="1" s="1"/>
  <c r="B584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Y572" i="1" s="1"/>
  <c r="X570" i="1"/>
  <c r="W570" i="1"/>
  <c r="V570" i="1"/>
  <c r="U570" i="1"/>
  <c r="U572" i="1" s="1"/>
  <c r="T570" i="1"/>
  <c r="S570" i="1"/>
  <c r="R570" i="1"/>
  <c r="Q570" i="1"/>
  <c r="Q572" i="1" s="1"/>
  <c r="P570" i="1"/>
  <c r="O570" i="1"/>
  <c r="N570" i="1"/>
  <c r="M570" i="1"/>
  <c r="M572" i="1" s="1"/>
  <c r="L570" i="1"/>
  <c r="K570" i="1"/>
  <c r="J570" i="1"/>
  <c r="I570" i="1"/>
  <c r="I572" i="1" s="1"/>
  <c r="H570" i="1"/>
  <c r="G570" i="1"/>
  <c r="F570" i="1"/>
  <c r="E570" i="1"/>
  <c r="E572" i="1" s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X572" i="1" s="1"/>
  <c r="X574" i="1" s="1"/>
  <c r="W568" i="1"/>
  <c r="W572" i="1" s="1"/>
  <c r="V568" i="1"/>
  <c r="V572" i="1" s="1"/>
  <c r="U568" i="1"/>
  <c r="T568" i="1"/>
  <c r="T572" i="1" s="1"/>
  <c r="T574" i="1" s="1"/>
  <c r="S568" i="1"/>
  <c r="S572" i="1" s="1"/>
  <c r="R568" i="1"/>
  <c r="R572" i="1" s="1"/>
  <c r="Q568" i="1"/>
  <c r="P568" i="1"/>
  <c r="P572" i="1" s="1"/>
  <c r="P574" i="1" s="1"/>
  <c r="O568" i="1"/>
  <c r="O572" i="1" s="1"/>
  <c r="N568" i="1"/>
  <c r="N572" i="1" s="1"/>
  <c r="M568" i="1"/>
  <c r="Z568" i="1" s="1"/>
  <c r="L568" i="1"/>
  <c r="L572" i="1" s="1"/>
  <c r="L574" i="1" s="1"/>
  <c r="K568" i="1"/>
  <c r="K572" i="1" s="1"/>
  <c r="J568" i="1"/>
  <c r="J572" i="1" s="1"/>
  <c r="I568" i="1"/>
  <c r="H568" i="1"/>
  <c r="H572" i="1" s="1"/>
  <c r="H574" i="1" s="1"/>
  <c r="G568" i="1"/>
  <c r="G572" i="1" s="1"/>
  <c r="F568" i="1"/>
  <c r="F572" i="1" s="1"/>
  <c r="E568" i="1"/>
  <c r="D568" i="1"/>
  <c r="D572" i="1" s="1"/>
  <c r="D574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W562" i="1" s="1"/>
  <c r="V560" i="1"/>
  <c r="U560" i="1"/>
  <c r="T560" i="1"/>
  <c r="S560" i="1"/>
  <c r="S562" i="1" s="1"/>
  <c r="R560" i="1"/>
  <c r="Q560" i="1"/>
  <c r="P560" i="1"/>
  <c r="O560" i="1"/>
  <c r="O562" i="1" s="1"/>
  <c r="N560" i="1"/>
  <c r="M560" i="1"/>
  <c r="Z560" i="1" s="1"/>
  <c r="AA560" i="1" s="1"/>
  <c r="L560" i="1"/>
  <c r="K560" i="1"/>
  <c r="K562" i="1" s="1"/>
  <c r="J560" i="1"/>
  <c r="I560" i="1"/>
  <c r="H560" i="1"/>
  <c r="G560" i="1"/>
  <c r="G562" i="1" s="1"/>
  <c r="F560" i="1"/>
  <c r="E560" i="1"/>
  <c r="D560" i="1"/>
  <c r="C560" i="1"/>
  <c r="C562" i="1" s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X558" i="1"/>
  <c r="X562" i="1" s="1"/>
  <c r="W558" i="1"/>
  <c r="V558" i="1"/>
  <c r="V562" i="1" s="1"/>
  <c r="V564" i="1" s="1"/>
  <c r="U558" i="1"/>
  <c r="U562" i="1" s="1"/>
  <c r="T558" i="1"/>
  <c r="T562" i="1" s="1"/>
  <c r="S558" i="1"/>
  <c r="R558" i="1"/>
  <c r="R562" i="1" s="1"/>
  <c r="R564" i="1" s="1"/>
  <c r="Q558" i="1"/>
  <c r="Q562" i="1" s="1"/>
  <c r="P558" i="1"/>
  <c r="P562" i="1" s="1"/>
  <c r="O558" i="1"/>
  <c r="N558" i="1"/>
  <c r="N562" i="1" s="1"/>
  <c r="N564" i="1" s="1"/>
  <c r="M558" i="1"/>
  <c r="M562" i="1" s="1"/>
  <c r="L558" i="1"/>
  <c r="L562" i="1" s="1"/>
  <c r="K558" i="1"/>
  <c r="J558" i="1"/>
  <c r="J562" i="1" s="1"/>
  <c r="J564" i="1" s="1"/>
  <c r="I558" i="1"/>
  <c r="I562" i="1" s="1"/>
  <c r="H558" i="1"/>
  <c r="H562" i="1" s="1"/>
  <c r="G558" i="1"/>
  <c r="F558" i="1"/>
  <c r="F562" i="1" s="1"/>
  <c r="F564" i="1" s="1"/>
  <c r="E558" i="1"/>
  <c r="E562" i="1" s="1"/>
  <c r="D558" i="1"/>
  <c r="C558" i="1"/>
  <c r="B558" i="1"/>
  <c r="B562" i="1" s="1"/>
  <c r="B564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Z553" i="1" s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Y552" i="1" s="1"/>
  <c r="X550" i="1"/>
  <c r="W550" i="1"/>
  <c r="V550" i="1"/>
  <c r="U550" i="1"/>
  <c r="U552" i="1" s="1"/>
  <c r="T550" i="1"/>
  <c r="S550" i="1"/>
  <c r="R550" i="1"/>
  <c r="Q550" i="1"/>
  <c r="Q552" i="1" s="1"/>
  <c r="P550" i="1"/>
  <c r="O550" i="1"/>
  <c r="N550" i="1"/>
  <c r="M550" i="1"/>
  <c r="M552" i="1" s="1"/>
  <c r="L550" i="1"/>
  <c r="K550" i="1"/>
  <c r="J550" i="1"/>
  <c r="I550" i="1"/>
  <c r="I552" i="1" s="1"/>
  <c r="H550" i="1"/>
  <c r="G550" i="1"/>
  <c r="F550" i="1"/>
  <c r="E550" i="1"/>
  <c r="E552" i="1" s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X552" i="1" s="1"/>
  <c r="X554" i="1" s="1"/>
  <c r="W548" i="1"/>
  <c r="W552" i="1" s="1"/>
  <c r="V548" i="1"/>
  <c r="V552" i="1" s="1"/>
  <c r="U548" i="1"/>
  <c r="T548" i="1"/>
  <c r="T552" i="1" s="1"/>
  <c r="T554" i="1" s="1"/>
  <c r="S548" i="1"/>
  <c r="S552" i="1" s="1"/>
  <c r="R548" i="1"/>
  <c r="R552" i="1" s="1"/>
  <c r="Q548" i="1"/>
  <c r="P548" i="1"/>
  <c r="P552" i="1" s="1"/>
  <c r="P554" i="1" s="1"/>
  <c r="O548" i="1"/>
  <c r="O552" i="1" s="1"/>
  <c r="N548" i="1"/>
  <c r="N552" i="1" s="1"/>
  <c r="M548" i="1"/>
  <c r="Z548" i="1" s="1"/>
  <c r="L548" i="1"/>
  <c r="L552" i="1" s="1"/>
  <c r="L554" i="1" s="1"/>
  <c r="K548" i="1"/>
  <c r="K552" i="1" s="1"/>
  <c r="J548" i="1"/>
  <c r="J552" i="1" s="1"/>
  <c r="I548" i="1"/>
  <c r="H548" i="1"/>
  <c r="H552" i="1" s="1"/>
  <c r="H554" i="1" s="1"/>
  <c r="G548" i="1"/>
  <c r="G552" i="1" s="1"/>
  <c r="F548" i="1"/>
  <c r="F552" i="1" s="1"/>
  <c r="E548" i="1"/>
  <c r="D548" i="1"/>
  <c r="D552" i="1" s="1"/>
  <c r="D554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W542" i="1" s="1"/>
  <c r="V540" i="1"/>
  <c r="U540" i="1"/>
  <c r="T540" i="1"/>
  <c r="S540" i="1"/>
  <c r="S542" i="1" s="1"/>
  <c r="R540" i="1"/>
  <c r="Q540" i="1"/>
  <c r="P540" i="1"/>
  <c r="O540" i="1"/>
  <c r="O542" i="1" s="1"/>
  <c r="N540" i="1"/>
  <c r="M540" i="1"/>
  <c r="Z540" i="1" s="1"/>
  <c r="AA540" i="1" s="1"/>
  <c r="L540" i="1"/>
  <c r="K540" i="1"/>
  <c r="K542" i="1" s="1"/>
  <c r="J540" i="1"/>
  <c r="I540" i="1"/>
  <c r="H540" i="1"/>
  <c r="G540" i="1"/>
  <c r="G542" i="1" s="1"/>
  <c r="F540" i="1"/>
  <c r="E540" i="1"/>
  <c r="D540" i="1"/>
  <c r="C540" i="1"/>
  <c r="C542" i="1" s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AA539" i="1" s="1"/>
  <c r="C539" i="1"/>
  <c r="B539" i="1"/>
  <c r="Y538" i="1"/>
  <c r="Y542" i="1" s="1"/>
  <c r="X538" i="1"/>
  <c r="X542" i="1" s="1"/>
  <c r="W538" i="1"/>
  <c r="V538" i="1"/>
  <c r="V542" i="1" s="1"/>
  <c r="V544" i="1" s="1"/>
  <c r="U538" i="1"/>
  <c r="U542" i="1" s="1"/>
  <c r="T538" i="1"/>
  <c r="T542" i="1" s="1"/>
  <c r="S538" i="1"/>
  <c r="R538" i="1"/>
  <c r="R542" i="1" s="1"/>
  <c r="R544" i="1" s="1"/>
  <c r="Q538" i="1"/>
  <c r="Q542" i="1" s="1"/>
  <c r="P538" i="1"/>
  <c r="P542" i="1" s="1"/>
  <c r="O538" i="1"/>
  <c r="N538" i="1"/>
  <c r="N542" i="1" s="1"/>
  <c r="N544" i="1" s="1"/>
  <c r="M538" i="1"/>
  <c r="M542" i="1" s="1"/>
  <c r="L538" i="1"/>
  <c r="L542" i="1" s="1"/>
  <c r="K538" i="1"/>
  <c r="J538" i="1"/>
  <c r="J542" i="1" s="1"/>
  <c r="J544" i="1" s="1"/>
  <c r="I538" i="1"/>
  <c r="I542" i="1" s="1"/>
  <c r="H538" i="1"/>
  <c r="H542" i="1" s="1"/>
  <c r="G538" i="1"/>
  <c r="F538" i="1"/>
  <c r="F542" i="1" s="1"/>
  <c r="F544" i="1" s="1"/>
  <c r="E538" i="1"/>
  <c r="E542" i="1" s="1"/>
  <c r="D538" i="1"/>
  <c r="C538" i="1"/>
  <c r="B538" i="1"/>
  <c r="B542" i="1" s="1"/>
  <c r="B544" i="1" s="1"/>
  <c r="Y533" i="1"/>
  <c r="Y534" i="1" s="1"/>
  <c r="X533" i="1"/>
  <c r="W533" i="1"/>
  <c r="W534" i="1" s="1"/>
  <c r="V533" i="1"/>
  <c r="U533" i="1"/>
  <c r="U534" i="1" s="1"/>
  <c r="T533" i="1"/>
  <c r="S533" i="1"/>
  <c r="S534" i="1" s="1"/>
  <c r="R533" i="1"/>
  <c r="Q533" i="1"/>
  <c r="Q534" i="1" s="1"/>
  <c r="P533" i="1"/>
  <c r="O533" i="1"/>
  <c r="O534" i="1" s="1"/>
  <c r="N533" i="1"/>
  <c r="Z533" i="1" s="1"/>
  <c r="M533" i="1"/>
  <c r="M534" i="1" s="1"/>
  <c r="L533" i="1"/>
  <c r="K533" i="1"/>
  <c r="K534" i="1" s="1"/>
  <c r="J533" i="1"/>
  <c r="I533" i="1"/>
  <c r="I534" i="1" s="1"/>
  <c r="H533" i="1"/>
  <c r="G533" i="1"/>
  <c r="G534" i="1" s="1"/>
  <c r="F533" i="1"/>
  <c r="E533" i="1"/>
  <c r="E534" i="1" s="1"/>
  <c r="D533" i="1"/>
  <c r="C533" i="1"/>
  <c r="C534" i="1" s="1"/>
  <c r="B533" i="1"/>
  <c r="Y532" i="1"/>
  <c r="U532" i="1"/>
  <c r="Q532" i="1"/>
  <c r="M532" i="1"/>
  <c r="I532" i="1"/>
  <c r="E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AA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X528" i="1"/>
  <c r="X532" i="1" s="1"/>
  <c r="X534" i="1" s="1"/>
  <c r="W528" i="1"/>
  <c r="W532" i="1" s="1"/>
  <c r="V528" i="1"/>
  <c r="V532" i="1" s="1"/>
  <c r="U528" i="1"/>
  <c r="T528" i="1"/>
  <c r="T532" i="1" s="1"/>
  <c r="T534" i="1" s="1"/>
  <c r="S528" i="1"/>
  <c r="S532" i="1" s="1"/>
  <c r="R528" i="1"/>
  <c r="R532" i="1" s="1"/>
  <c r="Q528" i="1"/>
  <c r="P528" i="1"/>
  <c r="P532" i="1" s="1"/>
  <c r="P534" i="1" s="1"/>
  <c r="O528" i="1"/>
  <c r="O532" i="1" s="1"/>
  <c r="N528" i="1"/>
  <c r="N532" i="1" s="1"/>
  <c r="M528" i="1"/>
  <c r="Z528" i="1" s="1"/>
  <c r="L528" i="1"/>
  <c r="L532" i="1" s="1"/>
  <c r="L534" i="1" s="1"/>
  <c r="K528" i="1"/>
  <c r="K532" i="1" s="1"/>
  <c r="J528" i="1"/>
  <c r="J532" i="1" s="1"/>
  <c r="I528" i="1"/>
  <c r="H528" i="1"/>
  <c r="H532" i="1" s="1"/>
  <c r="H534" i="1" s="1"/>
  <c r="G528" i="1"/>
  <c r="G532" i="1" s="1"/>
  <c r="F528" i="1"/>
  <c r="F532" i="1" s="1"/>
  <c r="E528" i="1"/>
  <c r="D528" i="1"/>
  <c r="D532" i="1" s="1"/>
  <c r="D534" i="1" s="1"/>
  <c r="C528" i="1"/>
  <c r="C532" i="1" s="1"/>
  <c r="B528" i="1"/>
  <c r="B532" i="1" s="1"/>
  <c r="Y523" i="1"/>
  <c r="X523" i="1"/>
  <c r="W523" i="1"/>
  <c r="W524" i="1" s="1"/>
  <c r="V523" i="1"/>
  <c r="U523" i="1"/>
  <c r="T523" i="1"/>
  <c r="S523" i="1"/>
  <c r="S524" i="1" s="1"/>
  <c r="R523" i="1"/>
  <c r="Q523" i="1"/>
  <c r="P523" i="1"/>
  <c r="O523" i="1"/>
  <c r="O524" i="1" s="1"/>
  <c r="N523" i="1"/>
  <c r="M523" i="1"/>
  <c r="L523" i="1"/>
  <c r="K523" i="1"/>
  <c r="K524" i="1" s="1"/>
  <c r="J523" i="1"/>
  <c r="I523" i="1"/>
  <c r="H523" i="1"/>
  <c r="G523" i="1"/>
  <c r="G524" i="1" s="1"/>
  <c r="F523" i="1"/>
  <c r="E523" i="1"/>
  <c r="D523" i="1"/>
  <c r="C523" i="1"/>
  <c r="C524" i="1" s="1"/>
  <c r="B523" i="1"/>
  <c r="W522" i="1"/>
  <c r="S522" i="1"/>
  <c r="O522" i="1"/>
  <c r="K522" i="1"/>
  <c r="G522" i="1"/>
  <c r="C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AA521" i="1" s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Y522" i="1" s="1"/>
  <c r="X518" i="1"/>
  <c r="X522" i="1" s="1"/>
  <c r="W518" i="1"/>
  <c r="V518" i="1"/>
  <c r="V522" i="1" s="1"/>
  <c r="V524" i="1" s="1"/>
  <c r="U518" i="1"/>
  <c r="U522" i="1" s="1"/>
  <c r="T518" i="1"/>
  <c r="T522" i="1" s="1"/>
  <c r="S518" i="1"/>
  <c r="R518" i="1"/>
  <c r="R522" i="1" s="1"/>
  <c r="R524" i="1" s="1"/>
  <c r="Q518" i="1"/>
  <c r="Q522" i="1" s="1"/>
  <c r="P518" i="1"/>
  <c r="P522" i="1" s="1"/>
  <c r="O518" i="1"/>
  <c r="N518" i="1"/>
  <c r="N522" i="1" s="1"/>
  <c r="N524" i="1" s="1"/>
  <c r="M518" i="1"/>
  <c r="M522" i="1" s="1"/>
  <c r="L518" i="1"/>
  <c r="L522" i="1" s="1"/>
  <c r="K518" i="1"/>
  <c r="J518" i="1"/>
  <c r="J522" i="1" s="1"/>
  <c r="J524" i="1" s="1"/>
  <c r="I518" i="1"/>
  <c r="I522" i="1" s="1"/>
  <c r="H518" i="1"/>
  <c r="H522" i="1" s="1"/>
  <c r="G518" i="1"/>
  <c r="F518" i="1"/>
  <c r="F522" i="1" s="1"/>
  <c r="F524" i="1" s="1"/>
  <c r="E518" i="1"/>
  <c r="E522" i="1" s="1"/>
  <c r="D518" i="1"/>
  <c r="C518" i="1"/>
  <c r="B518" i="1"/>
  <c r="B522" i="1" s="1"/>
  <c r="B524" i="1" s="1"/>
  <c r="Y513" i="1"/>
  <c r="Y514" i="1" s="1"/>
  <c r="X513" i="1"/>
  <c r="W513" i="1"/>
  <c r="V513" i="1"/>
  <c r="U513" i="1"/>
  <c r="U514" i="1" s="1"/>
  <c r="T513" i="1"/>
  <c r="S513" i="1"/>
  <c r="R513" i="1"/>
  <c r="Q513" i="1"/>
  <c r="Q514" i="1" s="1"/>
  <c r="P513" i="1"/>
  <c r="O513" i="1"/>
  <c r="N513" i="1"/>
  <c r="Z513" i="1" s="1"/>
  <c r="M513" i="1"/>
  <c r="M514" i="1" s="1"/>
  <c r="L513" i="1"/>
  <c r="K513" i="1"/>
  <c r="J513" i="1"/>
  <c r="I513" i="1"/>
  <c r="I514" i="1" s="1"/>
  <c r="H513" i="1"/>
  <c r="G513" i="1"/>
  <c r="F513" i="1"/>
  <c r="E513" i="1"/>
  <c r="E514" i="1" s="1"/>
  <c r="D513" i="1"/>
  <c r="AA513" i="1" s="1"/>
  <c r="C513" i="1"/>
  <c r="B513" i="1"/>
  <c r="Y512" i="1"/>
  <c r="U512" i="1"/>
  <c r="Q512" i="1"/>
  <c r="M512" i="1"/>
  <c r="I512" i="1"/>
  <c r="E512" i="1"/>
  <c r="Y511" i="1"/>
  <c r="X511" i="1"/>
  <c r="W511" i="1"/>
  <c r="W481" i="1" s="1"/>
  <c r="V511" i="1"/>
  <c r="U511" i="1"/>
  <c r="T511" i="1"/>
  <c r="S511" i="1"/>
  <c r="S481" i="1" s="1"/>
  <c r="R511" i="1"/>
  <c r="Q511" i="1"/>
  <c r="P511" i="1"/>
  <c r="O511" i="1"/>
  <c r="O481" i="1" s="1"/>
  <c r="N511" i="1"/>
  <c r="M511" i="1"/>
  <c r="Z511" i="1" s="1"/>
  <c r="AA511" i="1" s="1"/>
  <c r="L511" i="1"/>
  <c r="K511" i="1"/>
  <c r="K481" i="1" s="1"/>
  <c r="J511" i="1"/>
  <c r="I511" i="1"/>
  <c r="H511" i="1"/>
  <c r="G511" i="1"/>
  <c r="G481" i="1" s="1"/>
  <c r="F511" i="1"/>
  <c r="E511" i="1"/>
  <c r="D511" i="1"/>
  <c r="C511" i="1"/>
  <c r="C481" i="1" s="1"/>
  <c r="B511" i="1"/>
  <c r="Z510" i="1"/>
  <c r="AA510" i="1" s="1"/>
  <c r="Y509" i="1"/>
  <c r="X509" i="1"/>
  <c r="X479" i="1" s="1"/>
  <c r="W509" i="1"/>
  <c r="V509" i="1"/>
  <c r="U509" i="1"/>
  <c r="T509" i="1"/>
  <c r="T479" i="1" s="1"/>
  <c r="S509" i="1"/>
  <c r="R509" i="1"/>
  <c r="Q509" i="1"/>
  <c r="P509" i="1"/>
  <c r="P479" i="1" s="1"/>
  <c r="O509" i="1"/>
  <c r="N509" i="1"/>
  <c r="M509" i="1"/>
  <c r="Z509" i="1" s="1"/>
  <c r="AB509" i="1" s="1"/>
  <c r="L509" i="1"/>
  <c r="L479" i="1" s="1"/>
  <c r="K509" i="1"/>
  <c r="J509" i="1"/>
  <c r="I509" i="1"/>
  <c r="H509" i="1"/>
  <c r="H479" i="1" s="1"/>
  <c r="G509" i="1"/>
  <c r="F509" i="1"/>
  <c r="E509" i="1"/>
  <c r="D509" i="1"/>
  <c r="C509" i="1"/>
  <c r="B509" i="1"/>
  <c r="Y508" i="1"/>
  <c r="X508" i="1"/>
  <c r="X512" i="1" s="1"/>
  <c r="X514" i="1" s="1"/>
  <c r="W508" i="1"/>
  <c r="V508" i="1"/>
  <c r="V512" i="1" s="1"/>
  <c r="U508" i="1"/>
  <c r="T508" i="1"/>
  <c r="T512" i="1" s="1"/>
  <c r="T514" i="1" s="1"/>
  <c r="S508" i="1"/>
  <c r="R508" i="1"/>
  <c r="R512" i="1" s="1"/>
  <c r="Q508" i="1"/>
  <c r="P508" i="1"/>
  <c r="P512" i="1" s="1"/>
  <c r="P514" i="1" s="1"/>
  <c r="O508" i="1"/>
  <c r="N508" i="1"/>
  <c r="N512" i="1" s="1"/>
  <c r="M508" i="1"/>
  <c r="Z508" i="1" s="1"/>
  <c r="L508" i="1"/>
  <c r="L512" i="1" s="1"/>
  <c r="L514" i="1" s="1"/>
  <c r="K508" i="1"/>
  <c r="J508" i="1"/>
  <c r="J512" i="1" s="1"/>
  <c r="I508" i="1"/>
  <c r="H508" i="1"/>
  <c r="H512" i="1" s="1"/>
  <c r="H514" i="1" s="1"/>
  <c r="G508" i="1"/>
  <c r="F508" i="1"/>
  <c r="F512" i="1" s="1"/>
  <c r="E508" i="1"/>
  <c r="D508" i="1"/>
  <c r="D512" i="1" s="1"/>
  <c r="D514" i="1" s="1"/>
  <c r="C508" i="1"/>
  <c r="B508" i="1"/>
  <c r="B512" i="1" s="1"/>
  <c r="Z506" i="1"/>
  <c r="K504" i="1"/>
  <c r="Y503" i="1"/>
  <c r="Y504" i="1" s="1"/>
  <c r="X503" i="1"/>
  <c r="W503" i="1"/>
  <c r="V503" i="1"/>
  <c r="U503" i="1"/>
  <c r="U504" i="1" s="1"/>
  <c r="T503" i="1"/>
  <c r="S503" i="1"/>
  <c r="R503" i="1"/>
  <c r="Q503" i="1"/>
  <c r="Q504" i="1" s="1"/>
  <c r="P503" i="1"/>
  <c r="O503" i="1"/>
  <c r="N503" i="1"/>
  <c r="M503" i="1"/>
  <c r="L503" i="1"/>
  <c r="K503" i="1"/>
  <c r="J503" i="1"/>
  <c r="I503" i="1"/>
  <c r="I504" i="1" s="1"/>
  <c r="H503" i="1"/>
  <c r="G503" i="1"/>
  <c r="F503" i="1"/>
  <c r="E503" i="1"/>
  <c r="E504" i="1" s="1"/>
  <c r="D503" i="1"/>
  <c r="C503" i="1"/>
  <c r="B503" i="1"/>
  <c r="Y502" i="1"/>
  <c r="X502" i="1"/>
  <c r="X504" i="1" s="1"/>
  <c r="U502" i="1"/>
  <c r="T502" i="1"/>
  <c r="T504" i="1" s="1"/>
  <c r="Q502" i="1"/>
  <c r="P502" i="1"/>
  <c r="P504" i="1" s="1"/>
  <c r="M502" i="1"/>
  <c r="L502" i="1"/>
  <c r="L504" i="1" s="1"/>
  <c r="I502" i="1"/>
  <c r="H502" i="1"/>
  <c r="H504" i="1" s="1"/>
  <c r="E502" i="1"/>
  <c r="D502" i="1"/>
  <c r="D504" i="1" s="1"/>
  <c r="Y501" i="1"/>
  <c r="X501" i="1"/>
  <c r="W501" i="1"/>
  <c r="V501" i="1"/>
  <c r="U501" i="1"/>
  <c r="T501" i="1"/>
  <c r="S501" i="1"/>
  <c r="R501" i="1"/>
  <c r="R481" i="1" s="1"/>
  <c r="Q501" i="1"/>
  <c r="P501" i="1"/>
  <c r="O501" i="1"/>
  <c r="N501" i="1"/>
  <c r="Z501" i="1" s="1"/>
  <c r="AA501" i="1" s="1"/>
  <c r="M501" i="1"/>
  <c r="L501" i="1"/>
  <c r="K501" i="1"/>
  <c r="J501" i="1"/>
  <c r="J481" i="1" s="1"/>
  <c r="I501" i="1"/>
  <c r="H501" i="1"/>
  <c r="G501" i="1"/>
  <c r="F501" i="1"/>
  <c r="E501" i="1"/>
  <c r="D501" i="1"/>
  <c r="C501" i="1"/>
  <c r="B501" i="1"/>
  <c r="B481" i="1" s="1"/>
  <c r="AA500" i="1"/>
  <c r="Z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W502" i="1" s="1"/>
  <c r="W504" i="1" s="1"/>
  <c r="V498" i="1"/>
  <c r="V502" i="1" s="1"/>
  <c r="U498" i="1"/>
  <c r="T498" i="1"/>
  <c r="S498" i="1"/>
  <c r="S502" i="1" s="1"/>
  <c r="S504" i="1" s="1"/>
  <c r="R498" i="1"/>
  <c r="R502" i="1" s="1"/>
  <c r="Q498" i="1"/>
  <c r="P498" i="1"/>
  <c r="O498" i="1"/>
  <c r="O502" i="1" s="1"/>
  <c r="O504" i="1" s="1"/>
  <c r="N498" i="1"/>
  <c r="N502" i="1" s="1"/>
  <c r="M498" i="1"/>
  <c r="L498" i="1"/>
  <c r="K498" i="1"/>
  <c r="K502" i="1" s="1"/>
  <c r="J498" i="1"/>
  <c r="J502" i="1" s="1"/>
  <c r="I498" i="1"/>
  <c r="H498" i="1"/>
  <c r="G498" i="1"/>
  <c r="G502" i="1" s="1"/>
  <c r="G504" i="1" s="1"/>
  <c r="F498" i="1"/>
  <c r="F502" i="1" s="1"/>
  <c r="E498" i="1"/>
  <c r="D498" i="1"/>
  <c r="C498" i="1"/>
  <c r="C502" i="1" s="1"/>
  <c r="C504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AA493" i="1" s="1"/>
  <c r="L493" i="1"/>
  <c r="K493" i="1"/>
  <c r="J493" i="1"/>
  <c r="I493" i="1"/>
  <c r="H493" i="1"/>
  <c r="G493" i="1"/>
  <c r="F493" i="1"/>
  <c r="E493" i="1"/>
  <c r="D493" i="1"/>
  <c r="C493" i="1"/>
  <c r="B493" i="1"/>
  <c r="W492" i="1"/>
  <c r="V492" i="1"/>
  <c r="V494" i="1" s="1"/>
  <c r="S492" i="1"/>
  <c r="R492" i="1"/>
  <c r="R494" i="1" s="1"/>
  <c r="O492" i="1"/>
  <c r="N492" i="1"/>
  <c r="N494" i="1" s="1"/>
  <c r="K492" i="1"/>
  <c r="J492" i="1"/>
  <c r="J494" i="1" s="1"/>
  <c r="G492" i="1"/>
  <c r="F492" i="1"/>
  <c r="F494" i="1" s="1"/>
  <c r="C492" i="1"/>
  <c r="B492" i="1"/>
  <c r="B494" i="1" s="1"/>
  <c r="Y491" i="1"/>
  <c r="Y481" i="1" s="1"/>
  <c r="Y461" i="1" s="1"/>
  <c r="Y451" i="1" s="1"/>
  <c r="X491" i="1"/>
  <c r="X481" i="1" s="1"/>
  <c r="W491" i="1"/>
  <c r="V491" i="1"/>
  <c r="U491" i="1"/>
  <c r="U481" i="1" s="1"/>
  <c r="U461" i="1" s="1"/>
  <c r="U451" i="1" s="1"/>
  <c r="T491" i="1"/>
  <c r="T481" i="1" s="1"/>
  <c r="S491" i="1"/>
  <c r="R491" i="1"/>
  <c r="Q491" i="1"/>
  <c r="Q481" i="1" s="1"/>
  <c r="Q461" i="1" s="1"/>
  <c r="Q451" i="1" s="1"/>
  <c r="P491" i="1"/>
  <c r="P481" i="1" s="1"/>
  <c r="O491" i="1"/>
  <c r="N491" i="1"/>
  <c r="M491" i="1"/>
  <c r="M481" i="1" s="1"/>
  <c r="M461" i="1" s="1"/>
  <c r="L491" i="1"/>
  <c r="L481" i="1" s="1"/>
  <c r="K491" i="1"/>
  <c r="J491" i="1"/>
  <c r="I491" i="1"/>
  <c r="I481" i="1" s="1"/>
  <c r="I461" i="1" s="1"/>
  <c r="I451" i="1" s="1"/>
  <c r="H491" i="1"/>
  <c r="H481" i="1" s="1"/>
  <c r="G491" i="1"/>
  <c r="F491" i="1"/>
  <c r="E491" i="1"/>
  <c r="E481" i="1" s="1"/>
  <c r="E461" i="1" s="1"/>
  <c r="E451" i="1" s="1"/>
  <c r="D491" i="1"/>
  <c r="C491" i="1"/>
  <c r="B491" i="1"/>
  <c r="Z490" i="1"/>
  <c r="AA490" i="1" s="1"/>
  <c r="Y489" i="1"/>
  <c r="Y479" i="1" s="1"/>
  <c r="X489" i="1"/>
  <c r="W489" i="1"/>
  <c r="V489" i="1"/>
  <c r="V479" i="1" s="1"/>
  <c r="U489" i="1"/>
  <c r="U479" i="1" s="1"/>
  <c r="T489" i="1"/>
  <c r="S489" i="1"/>
  <c r="R489" i="1"/>
  <c r="R479" i="1" s="1"/>
  <c r="Q489" i="1"/>
  <c r="Q479" i="1" s="1"/>
  <c r="P489" i="1"/>
  <c r="O489" i="1"/>
  <c r="N489" i="1"/>
  <c r="N479" i="1" s="1"/>
  <c r="M489" i="1"/>
  <c r="L489" i="1"/>
  <c r="K489" i="1"/>
  <c r="J489" i="1"/>
  <c r="J479" i="1" s="1"/>
  <c r="I489" i="1"/>
  <c r="I479" i="1" s="1"/>
  <c r="H489" i="1"/>
  <c r="G489" i="1"/>
  <c r="F489" i="1"/>
  <c r="F479" i="1" s="1"/>
  <c r="E489" i="1"/>
  <c r="E479" i="1" s="1"/>
  <c r="D489" i="1"/>
  <c r="C489" i="1"/>
  <c r="B489" i="1"/>
  <c r="B479" i="1" s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3" i="1"/>
  <c r="U483" i="1"/>
  <c r="Q483" i="1"/>
  <c r="M483" i="1"/>
  <c r="I483" i="1"/>
  <c r="E483" i="1"/>
  <c r="V481" i="1"/>
  <c r="F481" i="1"/>
  <c r="X480" i="1"/>
  <c r="X460" i="1" s="1"/>
  <c r="X450" i="1" s="1"/>
  <c r="T480" i="1"/>
  <c r="T460" i="1" s="1"/>
  <c r="T450" i="1" s="1"/>
  <c r="P480" i="1"/>
  <c r="P460" i="1" s="1"/>
  <c r="P450" i="1" s="1"/>
  <c r="L480" i="1"/>
  <c r="L460" i="1" s="1"/>
  <c r="L450" i="1" s="1"/>
  <c r="H480" i="1"/>
  <c r="H460" i="1" s="1"/>
  <c r="H450" i="1" s="1"/>
  <c r="D480" i="1"/>
  <c r="W479" i="1"/>
  <c r="W459" i="1" s="1"/>
  <c r="W449" i="1" s="1"/>
  <c r="S479" i="1"/>
  <c r="S459" i="1" s="1"/>
  <c r="S449" i="1" s="1"/>
  <c r="O479" i="1"/>
  <c r="O459" i="1" s="1"/>
  <c r="O449" i="1" s="1"/>
  <c r="K479" i="1"/>
  <c r="K459" i="1" s="1"/>
  <c r="K449" i="1" s="1"/>
  <c r="G479" i="1"/>
  <c r="G459" i="1" s="1"/>
  <c r="G449" i="1" s="1"/>
  <c r="C479" i="1"/>
  <c r="C459" i="1" s="1"/>
  <c r="C449" i="1" s="1"/>
  <c r="V478" i="1"/>
  <c r="F478" i="1"/>
  <c r="AA473" i="1"/>
  <c r="Y473" i="1"/>
  <c r="X473" i="1"/>
  <c r="W473" i="1"/>
  <c r="V473" i="1"/>
  <c r="U473" i="1"/>
  <c r="U463" i="1" s="1"/>
  <c r="T473" i="1"/>
  <c r="S473" i="1"/>
  <c r="R473" i="1"/>
  <c r="Q473" i="1"/>
  <c r="P473" i="1"/>
  <c r="O473" i="1"/>
  <c r="N473" i="1"/>
  <c r="M473" i="1"/>
  <c r="Z473" i="1" s="1"/>
  <c r="L473" i="1"/>
  <c r="K473" i="1"/>
  <c r="J473" i="1"/>
  <c r="I473" i="1"/>
  <c r="H473" i="1"/>
  <c r="G473" i="1"/>
  <c r="F473" i="1"/>
  <c r="E473" i="1"/>
  <c r="E463" i="1" s="1"/>
  <c r="D473" i="1"/>
  <c r="C473" i="1"/>
  <c r="B473" i="1"/>
  <c r="V472" i="1"/>
  <c r="V474" i="1" s="1"/>
  <c r="N472" i="1"/>
  <c r="N474" i="1" s="1"/>
  <c r="F472" i="1"/>
  <c r="F474" i="1" s="1"/>
  <c r="Y471" i="1"/>
  <c r="X471" i="1"/>
  <c r="X461" i="1" s="1"/>
  <c r="X451" i="1" s="1"/>
  <c r="W471" i="1"/>
  <c r="V471" i="1"/>
  <c r="U471" i="1"/>
  <c r="T471" i="1"/>
  <c r="T461" i="1" s="1"/>
  <c r="T451" i="1" s="1"/>
  <c r="S471" i="1"/>
  <c r="R471" i="1"/>
  <c r="Q471" i="1"/>
  <c r="P471" i="1"/>
  <c r="P461" i="1" s="1"/>
  <c r="P451" i="1" s="1"/>
  <c r="O471" i="1"/>
  <c r="N471" i="1"/>
  <c r="M471" i="1"/>
  <c r="L471" i="1"/>
  <c r="L461" i="1" s="1"/>
  <c r="L451" i="1" s="1"/>
  <c r="K471" i="1"/>
  <c r="J471" i="1"/>
  <c r="I471" i="1"/>
  <c r="H471" i="1"/>
  <c r="H461" i="1" s="1"/>
  <c r="H451" i="1" s="1"/>
  <c r="G471" i="1"/>
  <c r="F471" i="1"/>
  <c r="E471" i="1"/>
  <c r="D471" i="1"/>
  <c r="C471" i="1"/>
  <c r="B471" i="1"/>
  <c r="AA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X459" i="1" s="1"/>
  <c r="W469" i="1"/>
  <c r="V469" i="1"/>
  <c r="V459" i="1" s="1"/>
  <c r="V449" i="1" s="1"/>
  <c r="U469" i="1"/>
  <c r="T469" i="1"/>
  <c r="T459" i="1" s="1"/>
  <c r="S469" i="1"/>
  <c r="R469" i="1"/>
  <c r="R459" i="1" s="1"/>
  <c r="R449" i="1" s="1"/>
  <c r="Q469" i="1"/>
  <c r="P469" i="1"/>
  <c r="P459" i="1" s="1"/>
  <c r="O469" i="1"/>
  <c r="N469" i="1"/>
  <c r="N459" i="1" s="1"/>
  <c r="N449" i="1" s="1"/>
  <c r="M469" i="1"/>
  <c r="L469" i="1"/>
  <c r="L459" i="1" s="1"/>
  <c r="K469" i="1"/>
  <c r="J469" i="1"/>
  <c r="J459" i="1" s="1"/>
  <c r="J449" i="1" s="1"/>
  <c r="I469" i="1"/>
  <c r="H469" i="1"/>
  <c r="H459" i="1" s="1"/>
  <c r="G469" i="1"/>
  <c r="F469" i="1"/>
  <c r="F459" i="1" s="1"/>
  <c r="F449" i="1" s="1"/>
  <c r="E469" i="1"/>
  <c r="D469" i="1"/>
  <c r="C469" i="1"/>
  <c r="B469" i="1"/>
  <c r="B459" i="1" s="1"/>
  <c r="B449" i="1" s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W461" i="1"/>
  <c r="W451" i="1" s="1"/>
  <c r="S461" i="1"/>
  <c r="S451" i="1" s="1"/>
  <c r="O461" i="1"/>
  <c r="O451" i="1" s="1"/>
  <c r="K461" i="1"/>
  <c r="K451" i="1" s="1"/>
  <c r="G461" i="1"/>
  <c r="G451" i="1" s="1"/>
  <c r="C461" i="1"/>
  <c r="C451" i="1" s="1"/>
  <c r="Y459" i="1"/>
  <c r="Y449" i="1" s="1"/>
  <c r="U459" i="1"/>
  <c r="U449" i="1" s="1"/>
  <c r="Q459" i="1"/>
  <c r="Q449" i="1" s="1"/>
  <c r="I459" i="1"/>
  <c r="I449" i="1" s="1"/>
  <c r="E459" i="1"/>
  <c r="E449" i="1" s="1"/>
  <c r="U453" i="1"/>
  <c r="E453" i="1"/>
  <c r="X449" i="1"/>
  <c r="T449" i="1"/>
  <c r="P449" i="1"/>
  <c r="L449" i="1"/>
  <c r="H449" i="1"/>
  <c r="V432" i="1"/>
  <c r="F432" i="1"/>
  <c r="Y431" i="1"/>
  <c r="Y432" i="1" s="1"/>
  <c r="X431" i="1"/>
  <c r="W431" i="1"/>
  <c r="V431" i="1"/>
  <c r="U431" i="1"/>
  <c r="U432" i="1" s="1"/>
  <c r="T431" i="1"/>
  <c r="S431" i="1"/>
  <c r="R431" i="1"/>
  <c r="Q431" i="1"/>
  <c r="Q432" i="1" s="1"/>
  <c r="P431" i="1"/>
  <c r="O431" i="1"/>
  <c r="N431" i="1"/>
  <c r="Z431" i="1" s="1"/>
  <c r="M431" i="1"/>
  <c r="L431" i="1"/>
  <c r="K431" i="1"/>
  <c r="J431" i="1"/>
  <c r="I431" i="1"/>
  <c r="I432" i="1" s="1"/>
  <c r="H431" i="1"/>
  <c r="G431" i="1"/>
  <c r="F431" i="1"/>
  <c r="E431" i="1"/>
  <c r="E432" i="1" s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W430" i="1" s="1"/>
  <c r="W432" i="1" s="1"/>
  <c r="V428" i="1"/>
  <c r="U428" i="1"/>
  <c r="T428" i="1"/>
  <c r="S428" i="1"/>
  <c r="S430" i="1" s="1"/>
  <c r="S432" i="1" s="1"/>
  <c r="R428" i="1"/>
  <c r="Q428" i="1"/>
  <c r="P428" i="1"/>
  <c r="O428" i="1"/>
  <c r="O430" i="1" s="1"/>
  <c r="O432" i="1" s="1"/>
  <c r="N428" i="1"/>
  <c r="M428" i="1"/>
  <c r="L428" i="1"/>
  <c r="K428" i="1"/>
  <c r="K430" i="1" s="1"/>
  <c r="K432" i="1" s="1"/>
  <c r="J428" i="1"/>
  <c r="I428" i="1"/>
  <c r="H428" i="1"/>
  <c r="G428" i="1"/>
  <c r="G430" i="1" s="1"/>
  <c r="G432" i="1" s="1"/>
  <c r="F428" i="1"/>
  <c r="E428" i="1"/>
  <c r="D428" i="1"/>
  <c r="C428" i="1"/>
  <c r="C430" i="1" s="1"/>
  <c r="C432" i="1" s="1"/>
  <c r="B428" i="1"/>
  <c r="Y427" i="1"/>
  <c r="X427" i="1"/>
  <c r="X430" i="1" s="1"/>
  <c r="W427" i="1"/>
  <c r="V427" i="1"/>
  <c r="U427" i="1"/>
  <c r="T427" i="1"/>
  <c r="T430" i="1" s="1"/>
  <c r="S427" i="1"/>
  <c r="R427" i="1"/>
  <c r="Q427" i="1"/>
  <c r="P427" i="1"/>
  <c r="P430" i="1" s="1"/>
  <c r="O427" i="1"/>
  <c r="N427" i="1"/>
  <c r="Z427" i="1" s="1"/>
  <c r="AB427" i="1" s="1"/>
  <c r="M427" i="1"/>
  <c r="L427" i="1"/>
  <c r="L430" i="1" s="1"/>
  <c r="K427" i="1"/>
  <c r="J427" i="1"/>
  <c r="I427" i="1"/>
  <c r="H427" i="1"/>
  <c r="H430" i="1" s="1"/>
  <c r="G427" i="1"/>
  <c r="F427" i="1"/>
  <c r="E427" i="1"/>
  <c r="D427" i="1"/>
  <c r="D430" i="1" s="1"/>
  <c r="C427" i="1"/>
  <c r="B427" i="1"/>
  <c r="Y426" i="1"/>
  <c r="Y430" i="1" s="1"/>
  <c r="X426" i="1"/>
  <c r="W426" i="1"/>
  <c r="V426" i="1"/>
  <c r="V430" i="1" s="1"/>
  <c r="U426" i="1"/>
  <c r="U430" i="1" s="1"/>
  <c r="T426" i="1"/>
  <c r="S426" i="1"/>
  <c r="R426" i="1"/>
  <c r="R430" i="1" s="1"/>
  <c r="R432" i="1" s="1"/>
  <c r="Q426" i="1"/>
  <c r="Q430" i="1" s="1"/>
  <c r="P426" i="1"/>
  <c r="O426" i="1"/>
  <c r="N426" i="1"/>
  <c r="N430" i="1" s="1"/>
  <c r="N432" i="1" s="1"/>
  <c r="M426" i="1"/>
  <c r="L426" i="1"/>
  <c r="K426" i="1"/>
  <c r="J426" i="1"/>
  <c r="J430" i="1" s="1"/>
  <c r="J432" i="1" s="1"/>
  <c r="I426" i="1"/>
  <c r="I430" i="1" s="1"/>
  <c r="H426" i="1"/>
  <c r="G426" i="1"/>
  <c r="F426" i="1"/>
  <c r="F430" i="1" s="1"/>
  <c r="E426" i="1"/>
  <c r="E430" i="1" s="1"/>
  <c r="D426" i="1"/>
  <c r="C426" i="1"/>
  <c r="B426" i="1"/>
  <c r="B430" i="1" s="1"/>
  <c r="B432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U422" i="1" s="1"/>
  <c r="E420" i="1"/>
  <c r="E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0" i="1" s="1"/>
  <c r="Y422" i="1" s="1"/>
  <c r="X418" i="1"/>
  <c r="W418" i="1"/>
  <c r="V418" i="1"/>
  <c r="U418" i="1"/>
  <c r="T418" i="1"/>
  <c r="S418" i="1"/>
  <c r="R418" i="1"/>
  <c r="Q418" i="1"/>
  <c r="Q420" i="1" s="1"/>
  <c r="Q422" i="1" s="1"/>
  <c r="P418" i="1"/>
  <c r="O418" i="1"/>
  <c r="N418" i="1"/>
  <c r="M418" i="1"/>
  <c r="Z418" i="1" s="1"/>
  <c r="AA418" i="1" s="1"/>
  <c r="L418" i="1"/>
  <c r="K418" i="1"/>
  <c r="J418" i="1"/>
  <c r="I418" i="1"/>
  <c r="I420" i="1" s="1"/>
  <c r="I422" i="1" s="1"/>
  <c r="H418" i="1"/>
  <c r="G418" i="1"/>
  <c r="F418" i="1"/>
  <c r="E418" i="1"/>
  <c r="D418" i="1"/>
  <c r="C418" i="1"/>
  <c r="B418" i="1"/>
  <c r="Y417" i="1"/>
  <c r="X417" i="1"/>
  <c r="W417" i="1"/>
  <c r="V417" i="1"/>
  <c r="V420" i="1" s="1"/>
  <c r="U417" i="1"/>
  <c r="T417" i="1"/>
  <c r="S417" i="1"/>
  <c r="R417" i="1"/>
  <c r="R420" i="1" s="1"/>
  <c r="Q417" i="1"/>
  <c r="P417" i="1"/>
  <c r="O417" i="1"/>
  <c r="N417" i="1"/>
  <c r="M417" i="1"/>
  <c r="L417" i="1"/>
  <c r="K417" i="1"/>
  <c r="J417" i="1"/>
  <c r="J420" i="1" s="1"/>
  <c r="I417" i="1"/>
  <c r="H417" i="1"/>
  <c r="G417" i="1"/>
  <c r="F417" i="1"/>
  <c r="F420" i="1" s="1"/>
  <c r="E417" i="1"/>
  <c r="D417" i="1"/>
  <c r="C417" i="1"/>
  <c r="B417" i="1"/>
  <c r="B420" i="1" s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Z416" i="1" s="1"/>
  <c r="AA416" i="1" s="1"/>
  <c r="L416" i="1"/>
  <c r="K416" i="1"/>
  <c r="J416" i="1"/>
  <c r="I416" i="1"/>
  <c r="H416" i="1"/>
  <c r="G416" i="1"/>
  <c r="F416" i="1"/>
  <c r="E416" i="1"/>
  <c r="D416" i="1"/>
  <c r="C416" i="1"/>
  <c r="B416" i="1"/>
  <c r="R412" i="1"/>
  <c r="J412" i="1"/>
  <c r="B412" i="1"/>
  <c r="Y411" i="1"/>
  <c r="X411" i="1"/>
  <c r="X412" i="1" s="1"/>
  <c r="W411" i="1"/>
  <c r="V411" i="1"/>
  <c r="U411" i="1"/>
  <c r="T411" i="1"/>
  <c r="T412" i="1" s="1"/>
  <c r="S411" i="1"/>
  <c r="R411" i="1"/>
  <c r="Q411" i="1"/>
  <c r="P411" i="1"/>
  <c r="P412" i="1" s="1"/>
  <c r="O411" i="1"/>
  <c r="N411" i="1"/>
  <c r="M411" i="1"/>
  <c r="L411" i="1"/>
  <c r="L412" i="1" s="1"/>
  <c r="K411" i="1"/>
  <c r="J411" i="1"/>
  <c r="I411" i="1"/>
  <c r="H411" i="1"/>
  <c r="H412" i="1" s="1"/>
  <c r="G411" i="1"/>
  <c r="F411" i="1"/>
  <c r="E411" i="1"/>
  <c r="D411" i="1"/>
  <c r="C411" i="1"/>
  <c r="B411" i="1"/>
  <c r="W410" i="1"/>
  <c r="W412" i="1" s="1"/>
  <c r="O410" i="1"/>
  <c r="O412" i="1" s="1"/>
  <c r="G410" i="1"/>
  <c r="G412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S410" i="1" s="1"/>
  <c r="S412" i="1" s="1"/>
  <c r="R408" i="1"/>
  <c r="Q408" i="1"/>
  <c r="P408" i="1"/>
  <c r="O408" i="1"/>
  <c r="N408" i="1"/>
  <c r="M408" i="1"/>
  <c r="L408" i="1"/>
  <c r="K408" i="1"/>
  <c r="K410" i="1" s="1"/>
  <c r="K412" i="1" s="1"/>
  <c r="J408" i="1"/>
  <c r="I408" i="1"/>
  <c r="H408" i="1"/>
  <c r="G408" i="1"/>
  <c r="F408" i="1"/>
  <c r="E408" i="1"/>
  <c r="D408" i="1"/>
  <c r="C408" i="1"/>
  <c r="C410" i="1" s="1"/>
  <c r="C412" i="1" s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V406" i="1"/>
  <c r="V410" i="1" s="1"/>
  <c r="V412" i="1" s="1"/>
  <c r="U406" i="1"/>
  <c r="U410" i="1" s="1"/>
  <c r="T406" i="1"/>
  <c r="T410" i="1" s="1"/>
  <c r="S406" i="1"/>
  <c r="R406" i="1"/>
  <c r="R410" i="1" s="1"/>
  <c r="Q406" i="1"/>
  <c r="Q410" i="1" s="1"/>
  <c r="P406" i="1"/>
  <c r="P410" i="1" s="1"/>
  <c r="O406" i="1"/>
  <c r="N406" i="1"/>
  <c r="N410" i="1" s="1"/>
  <c r="N412" i="1" s="1"/>
  <c r="M406" i="1"/>
  <c r="L406" i="1"/>
  <c r="L410" i="1" s="1"/>
  <c r="K406" i="1"/>
  <c r="J406" i="1"/>
  <c r="J410" i="1" s="1"/>
  <c r="I406" i="1"/>
  <c r="I410" i="1" s="1"/>
  <c r="H406" i="1"/>
  <c r="H410" i="1" s="1"/>
  <c r="G406" i="1"/>
  <c r="F406" i="1"/>
  <c r="F410" i="1" s="1"/>
  <c r="F412" i="1" s="1"/>
  <c r="E406" i="1"/>
  <c r="E410" i="1" s="1"/>
  <c r="D406" i="1"/>
  <c r="D410" i="1" s="1"/>
  <c r="C406" i="1"/>
  <c r="B406" i="1"/>
  <c r="B410" i="1" s="1"/>
  <c r="L402" i="1"/>
  <c r="Y401" i="1"/>
  <c r="X401" i="1"/>
  <c r="W401" i="1"/>
  <c r="W402" i="1" s="1"/>
  <c r="V401" i="1"/>
  <c r="U401" i="1"/>
  <c r="T401" i="1"/>
  <c r="S401" i="1"/>
  <c r="S402" i="1" s="1"/>
  <c r="R401" i="1"/>
  <c r="Q401" i="1"/>
  <c r="Q402" i="1" s="1"/>
  <c r="P401" i="1"/>
  <c r="O401" i="1"/>
  <c r="O402" i="1" s="1"/>
  <c r="N401" i="1"/>
  <c r="M401" i="1"/>
  <c r="L401" i="1"/>
  <c r="K401" i="1"/>
  <c r="K402" i="1" s="1"/>
  <c r="J401" i="1"/>
  <c r="I401" i="1"/>
  <c r="H401" i="1"/>
  <c r="G401" i="1"/>
  <c r="G402" i="1" s="1"/>
  <c r="F401" i="1"/>
  <c r="E401" i="1"/>
  <c r="D401" i="1"/>
  <c r="C401" i="1"/>
  <c r="C402" i="1" s="1"/>
  <c r="B401" i="1"/>
  <c r="Y400" i="1"/>
  <c r="Q400" i="1"/>
  <c r="I400" i="1"/>
  <c r="AA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U400" i="1" s="1"/>
  <c r="T398" i="1"/>
  <c r="S398" i="1"/>
  <c r="R398" i="1"/>
  <c r="Q398" i="1"/>
  <c r="P398" i="1"/>
  <c r="O398" i="1"/>
  <c r="N398" i="1"/>
  <c r="M398" i="1"/>
  <c r="Z398" i="1" s="1"/>
  <c r="AA398" i="1" s="1"/>
  <c r="L398" i="1"/>
  <c r="K398" i="1"/>
  <c r="J398" i="1"/>
  <c r="I398" i="1"/>
  <c r="H398" i="1"/>
  <c r="G398" i="1"/>
  <c r="F398" i="1"/>
  <c r="E398" i="1"/>
  <c r="E400" i="1" s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E397" i="1"/>
  <c r="D397" i="1"/>
  <c r="AA397" i="1" s="1"/>
  <c r="C397" i="1"/>
  <c r="B397" i="1"/>
  <c r="Y396" i="1"/>
  <c r="X396" i="1"/>
  <c r="X400" i="1" s="1"/>
  <c r="X402" i="1" s="1"/>
  <c r="W396" i="1"/>
  <c r="W400" i="1" s="1"/>
  <c r="V396" i="1"/>
  <c r="V400" i="1" s="1"/>
  <c r="U396" i="1"/>
  <c r="T396" i="1"/>
  <c r="T400" i="1" s="1"/>
  <c r="T402" i="1" s="1"/>
  <c r="S396" i="1"/>
  <c r="S400" i="1" s="1"/>
  <c r="R396" i="1"/>
  <c r="R400" i="1" s="1"/>
  <c r="Q396" i="1"/>
  <c r="P396" i="1"/>
  <c r="P400" i="1" s="1"/>
  <c r="P402" i="1" s="1"/>
  <c r="O396" i="1"/>
  <c r="O400" i="1" s="1"/>
  <c r="N396" i="1"/>
  <c r="N400" i="1" s="1"/>
  <c r="M396" i="1"/>
  <c r="L396" i="1"/>
  <c r="L400" i="1" s="1"/>
  <c r="K396" i="1"/>
  <c r="K400" i="1" s="1"/>
  <c r="J396" i="1"/>
  <c r="J400" i="1" s="1"/>
  <c r="I396" i="1"/>
  <c r="H396" i="1"/>
  <c r="H400" i="1" s="1"/>
  <c r="H402" i="1" s="1"/>
  <c r="G396" i="1"/>
  <c r="G400" i="1" s="1"/>
  <c r="F396" i="1"/>
  <c r="F400" i="1" s="1"/>
  <c r="E396" i="1"/>
  <c r="D396" i="1"/>
  <c r="D400" i="1" s="1"/>
  <c r="D402" i="1" s="1"/>
  <c r="C396" i="1"/>
  <c r="C400" i="1" s="1"/>
  <c r="B396" i="1"/>
  <c r="B400" i="1" s="1"/>
  <c r="Y391" i="1"/>
  <c r="Y392" i="1" s="1"/>
  <c r="X391" i="1"/>
  <c r="W391" i="1"/>
  <c r="V391" i="1"/>
  <c r="U391" i="1"/>
  <c r="U392" i="1" s="1"/>
  <c r="T391" i="1"/>
  <c r="S391" i="1"/>
  <c r="R391" i="1"/>
  <c r="Q391" i="1"/>
  <c r="Q392" i="1" s="1"/>
  <c r="P391" i="1"/>
  <c r="O391" i="1"/>
  <c r="N391" i="1"/>
  <c r="M391" i="1"/>
  <c r="L391" i="1"/>
  <c r="K391" i="1"/>
  <c r="J391" i="1"/>
  <c r="I391" i="1"/>
  <c r="I392" i="1" s="1"/>
  <c r="H391" i="1"/>
  <c r="G391" i="1"/>
  <c r="F391" i="1"/>
  <c r="E391" i="1"/>
  <c r="E392" i="1" s="1"/>
  <c r="D391" i="1"/>
  <c r="C391" i="1"/>
  <c r="B391" i="1"/>
  <c r="K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W390" i="1" s="1"/>
  <c r="V388" i="1"/>
  <c r="U388" i="1"/>
  <c r="T388" i="1"/>
  <c r="S388" i="1"/>
  <c r="S390" i="1" s="1"/>
  <c r="R388" i="1"/>
  <c r="Q388" i="1"/>
  <c r="P388" i="1"/>
  <c r="O388" i="1"/>
  <c r="O390" i="1" s="1"/>
  <c r="N388" i="1"/>
  <c r="M388" i="1"/>
  <c r="Z388" i="1" s="1"/>
  <c r="AA388" i="1" s="1"/>
  <c r="L388" i="1"/>
  <c r="K388" i="1"/>
  <c r="J388" i="1"/>
  <c r="I388" i="1"/>
  <c r="H388" i="1"/>
  <c r="G388" i="1"/>
  <c r="G390" i="1" s="1"/>
  <c r="F388" i="1"/>
  <c r="E388" i="1"/>
  <c r="D388" i="1"/>
  <c r="C388" i="1"/>
  <c r="C390" i="1" s="1"/>
  <c r="B388" i="1"/>
  <c r="Y387" i="1"/>
  <c r="X387" i="1"/>
  <c r="W387" i="1"/>
  <c r="V387" i="1"/>
  <c r="V257" i="1" s="1"/>
  <c r="V437" i="1" s="1"/>
  <c r="U387" i="1"/>
  <c r="T387" i="1"/>
  <c r="S387" i="1"/>
  <c r="R387" i="1"/>
  <c r="R257" i="1" s="1"/>
  <c r="R437" i="1" s="1"/>
  <c r="Q387" i="1"/>
  <c r="P387" i="1"/>
  <c r="O387" i="1"/>
  <c r="N387" i="1"/>
  <c r="Z387" i="1" s="1"/>
  <c r="AB387" i="1" s="1"/>
  <c r="M387" i="1"/>
  <c r="L387" i="1"/>
  <c r="K387" i="1"/>
  <c r="J387" i="1"/>
  <c r="J257" i="1" s="1"/>
  <c r="J437" i="1" s="1"/>
  <c r="I387" i="1"/>
  <c r="H387" i="1"/>
  <c r="G387" i="1"/>
  <c r="F387" i="1"/>
  <c r="F257" i="1" s="1"/>
  <c r="F437" i="1" s="1"/>
  <c r="E387" i="1"/>
  <c r="D387" i="1"/>
  <c r="C387" i="1"/>
  <c r="B387" i="1"/>
  <c r="B257" i="1" s="1"/>
  <c r="B437" i="1" s="1"/>
  <c r="Y386" i="1"/>
  <c r="Y390" i="1" s="1"/>
  <c r="X386" i="1"/>
  <c r="X390" i="1" s="1"/>
  <c r="W386" i="1"/>
  <c r="V386" i="1"/>
  <c r="V390" i="1" s="1"/>
  <c r="V392" i="1" s="1"/>
  <c r="U386" i="1"/>
  <c r="U390" i="1" s="1"/>
  <c r="T386" i="1"/>
  <c r="T390" i="1" s="1"/>
  <c r="S386" i="1"/>
  <c r="R386" i="1"/>
  <c r="R390" i="1" s="1"/>
  <c r="R392" i="1" s="1"/>
  <c r="Q386" i="1"/>
  <c r="Q390" i="1" s="1"/>
  <c r="P386" i="1"/>
  <c r="P390" i="1" s="1"/>
  <c r="O386" i="1"/>
  <c r="N386" i="1"/>
  <c r="N390" i="1" s="1"/>
  <c r="N392" i="1" s="1"/>
  <c r="M386" i="1"/>
  <c r="L386" i="1"/>
  <c r="L390" i="1" s="1"/>
  <c r="K386" i="1"/>
  <c r="J386" i="1"/>
  <c r="J390" i="1" s="1"/>
  <c r="J392" i="1" s="1"/>
  <c r="I386" i="1"/>
  <c r="I390" i="1" s="1"/>
  <c r="H386" i="1"/>
  <c r="H390" i="1" s="1"/>
  <c r="G386" i="1"/>
  <c r="F386" i="1"/>
  <c r="F390" i="1" s="1"/>
  <c r="F392" i="1" s="1"/>
  <c r="E386" i="1"/>
  <c r="E390" i="1" s="1"/>
  <c r="D386" i="1"/>
  <c r="D390" i="1" s="1"/>
  <c r="C386" i="1"/>
  <c r="B386" i="1"/>
  <c r="B390" i="1" s="1"/>
  <c r="B392" i="1" s="1"/>
  <c r="Y381" i="1"/>
  <c r="X381" i="1"/>
  <c r="W381" i="1"/>
  <c r="V381" i="1"/>
  <c r="V382" i="1" s="1"/>
  <c r="U381" i="1"/>
  <c r="T381" i="1"/>
  <c r="S381" i="1"/>
  <c r="R381" i="1"/>
  <c r="R382" i="1" s="1"/>
  <c r="Q381" i="1"/>
  <c r="P381" i="1"/>
  <c r="O381" i="1"/>
  <c r="N381" i="1"/>
  <c r="N382" i="1" s="1"/>
  <c r="M381" i="1"/>
  <c r="L381" i="1"/>
  <c r="K381" i="1"/>
  <c r="J381" i="1"/>
  <c r="J382" i="1" s="1"/>
  <c r="I381" i="1"/>
  <c r="H381" i="1"/>
  <c r="G381" i="1"/>
  <c r="F381" i="1"/>
  <c r="F382" i="1" s="1"/>
  <c r="E381" i="1"/>
  <c r="D381" i="1"/>
  <c r="C381" i="1"/>
  <c r="B381" i="1"/>
  <c r="B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0" i="1" s="1"/>
  <c r="X378" i="1"/>
  <c r="W378" i="1"/>
  <c r="V378" i="1"/>
  <c r="U378" i="1"/>
  <c r="U380" i="1" s="1"/>
  <c r="T378" i="1"/>
  <c r="S378" i="1"/>
  <c r="R378" i="1"/>
  <c r="Q378" i="1"/>
  <c r="Q380" i="1" s="1"/>
  <c r="P378" i="1"/>
  <c r="O378" i="1"/>
  <c r="N378" i="1"/>
  <c r="M378" i="1"/>
  <c r="Z378" i="1" s="1"/>
  <c r="AA378" i="1" s="1"/>
  <c r="L378" i="1"/>
  <c r="K378" i="1"/>
  <c r="J378" i="1"/>
  <c r="I378" i="1"/>
  <c r="I380" i="1" s="1"/>
  <c r="H378" i="1"/>
  <c r="G378" i="1"/>
  <c r="F378" i="1"/>
  <c r="E378" i="1"/>
  <c r="E380" i="1" s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W376" i="1"/>
  <c r="W380" i="1" s="1"/>
  <c r="V376" i="1"/>
  <c r="V380" i="1" s="1"/>
  <c r="U376" i="1"/>
  <c r="T376" i="1"/>
  <c r="S376" i="1"/>
  <c r="S380" i="1" s="1"/>
  <c r="R376" i="1"/>
  <c r="R380" i="1" s="1"/>
  <c r="Q376" i="1"/>
  <c r="P376" i="1"/>
  <c r="O376" i="1"/>
  <c r="O380" i="1" s="1"/>
  <c r="N376" i="1"/>
  <c r="N380" i="1" s="1"/>
  <c r="M376" i="1"/>
  <c r="L376" i="1"/>
  <c r="K376" i="1"/>
  <c r="K380" i="1" s="1"/>
  <c r="J376" i="1"/>
  <c r="J380" i="1" s="1"/>
  <c r="I376" i="1"/>
  <c r="H376" i="1"/>
  <c r="G376" i="1"/>
  <c r="G380" i="1" s="1"/>
  <c r="F376" i="1"/>
  <c r="F380" i="1" s="1"/>
  <c r="E376" i="1"/>
  <c r="D376" i="1"/>
  <c r="C376" i="1"/>
  <c r="C380" i="1" s="1"/>
  <c r="B376" i="1"/>
  <c r="B380" i="1" s="1"/>
  <c r="Z374" i="1"/>
  <c r="W372" i="1"/>
  <c r="G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T370" i="1"/>
  <c r="L370" i="1"/>
  <c r="D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X370" i="1" s="1"/>
  <c r="W368" i="1"/>
  <c r="V368" i="1"/>
  <c r="U368" i="1"/>
  <c r="T368" i="1"/>
  <c r="S368" i="1"/>
  <c r="R368" i="1"/>
  <c r="Q368" i="1"/>
  <c r="P368" i="1"/>
  <c r="P370" i="1" s="1"/>
  <c r="O368" i="1"/>
  <c r="N368" i="1"/>
  <c r="Z368" i="1" s="1"/>
  <c r="M368" i="1"/>
  <c r="L368" i="1"/>
  <c r="K368" i="1"/>
  <c r="J368" i="1"/>
  <c r="I368" i="1"/>
  <c r="H368" i="1"/>
  <c r="H370" i="1" s="1"/>
  <c r="G368" i="1"/>
  <c r="F368" i="1"/>
  <c r="E368" i="1"/>
  <c r="D368" i="1"/>
  <c r="AA368" i="1" s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W366" i="1"/>
  <c r="W370" i="1" s="1"/>
  <c r="V366" i="1"/>
  <c r="V370" i="1" s="1"/>
  <c r="U366" i="1"/>
  <c r="U370" i="1" s="1"/>
  <c r="T366" i="1"/>
  <c r="S366" i="1"/>
  <c r="S370" i="1" s="1"/>
  <c r="S372" i="1" s="1"/>
  <c r="R366" i="1"/>
  <c r="R370" i="1" s="1"/>
  <c r="Q366" i="1"/>
  <c r="Q370" i="1" s="1"/>
  <c r="P366" i="1"/>
  <c r="O366" i="1"/>
  <c r="O370" i="1" s="1"/>
  <c r="O372" i="1" s="1"/>
  <c r="N366" i="1"/>
  <c r="N370" i="1" s="1"/>
  <c r="M366" i="1"/>
  <c r="M370" i="1" s="1"/>
  <c r="L366" i="1"/>
  <c r="K366" i="1"/>
  <c r="K370" i="1" s="1"/>
  <c r="K372" i="1" s="1"/>
  <c r="J366" i="1"/>
  <c r="J370" i="1" s="1"/>
  <c r="I366" i="1"/>
  <c r="I370" i="1" s="1"/>
  <c r="H366" i="1"/>
  <c r="G366" i="1"/>
  <c r="G370" i="1" s="1"/>
  <c r="F366" i="1"/>
  <c r="F370" i="1" s="1"/>
  <c r="E366" i="1"/>
  <c r="E370" i="1" s="1"/>
  <c r="D366" i="1"/>
  <c r="C366" i="1"/>
  <c r="C370" i="1" s="1"/>
  <c r="C372" i="1" s="1"/>
  <c r="B366" i="1"/>
  <c r="B370" i="1" s="1"/>
  <c r="AA361" i="1"/>
  <c r="Y361" i="1"/>
  <c r="X361" i="1"/>
  <c r="X362" i="1" s="1"/>
  <c r="W361" i="1"/>
  <c r="V361" i="1"/>
  <c r="U361" i="1"/>
  <c r="T361" i="1"/>
  <c r="T362" i="1" s="1"/>
  <c r="S361" i="1"/>
  <c r="R361" i="1"/>
  <c r="Q361" i="1"/>
  <c r="P361" i="1"/>
  <c r="P362" i="1" s="1"/>
  <c r="O361" i="1"/>
  <c r="N361" i="1"/>
  <c r="M361" i="1"/>
  <c r="Z361" i="1" s="1"/>
  <c r="L361" i="1"/>
  <c r="L362" i="1" s="1"/>
  <c r="K361" i="1"/>
  <c r="J361" i="1"/>
  <c r="I361" i="1"/>
  <c r="H361" i="1"/>
  <c r="H362" i="1" s="1"/>
  <c r="G361" i="1"/>
  <c r="F361" i="1"/>
  <c r="E361" i="1"/>
  <c r="D361" i="1"/>
  <c r="C361" i="1"/>
  <c r="B361" i="1"/>
  <c r="V360" i="1"/>
  <c r="F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R360" i="1" s="1"/>
  <c r="Q358" i="1"/>
  <c r="P358" i="1"/>
  <c r="O358" i="1"/>
  <c r="N358" i="1"/>
  <c r="N360" i="1" s="1"/>
  <c r="M358" i="1"/>
  <c r="L358" i="1"/>
  <c r="K358" i="1"/>
  <c r="J358" i="1"/>
  <c r="J360" i="1" s="1"/>
  <c r="I358" i="1"/>
  <c r="H358" i="1"/>
  <c r="G358" i="1"/>
  <c r="F358" i="1"/>
  <c r="E358" i="1"/>
  <c r="D358" i="1"/>
  <c r="C358" i="1"/>
  <c r="B358" i="1"/>
  <c r="B360" i="1" s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AA357" i="1" s="1"/>
  <c r="C357" i="1"/>
  <c r="B357" i="1"/>
  <c r="Y356" i="1"/>
  <c r="Y360" i="1" s="1"/>
  <c r="Y362" i="1" s="1"/>
  <c r="X356" i="1"/>
  <c r="X360" i="1" s="1"/>
  <c r="W356" i="1"/>
  <c r="W360" i="1" s="1"/>
  <c r="V356" i="1"/>
  <c r="U356" i="1"/>
  <c r="U360" i="1" s="1"/>
  <c r="U362" i="1" s="1"/>
  <c r="T356" i="1"/>
  <c r="T360" i="1" s="1"/>
  <c r="S356" i="1"/>
  <c r="S360" i="1" s="1"/>
  <c r="R356" i="1"/>
  <c r="Q356" i="1"/>
  <c r="Q360" i="1" s="1"/>
  <c r="Q362" i="1" s="1"/>
  <c r="P356" i="1"/>
  <c r="P360" i="1" s="1"/>
  <c r="O356" i="1"/>
  <c r="O360" i="1" s="1"/>
  <c r="N356" i="1"/>
  <c r="M356" i="1"/>
  <c r="M360" i="1" s="1"/>
  <c r="M362" i="1" s="1"/>
  <c r="L356" i="1"/>
  <c r="L360" i="1" s="1"/>
  <c r="K356" i="1"/>
  <c r="K360" i="1" s="1"/>
  <c r="J356" i="1"/>
  <c r="I356" i="1"/>
  <c r="I360" i="1" s="1"/>
  <c r="I362" i="1" s="1"/>
  <c r="H356" i="1"/>
  <c r="H360" i="1" s="1"/>
  <c r="G356" i="1"/>
  <c r="G360" i="1" s="1"/>
  <c r="F356" i="1"/>
  <c r="E356" i="1"/>
  <c r="E360" i="1" s="1"/>
  <c r="E362" i="1" s="1"/>
  <c r="D356" i="1"/>
  <c r="C356" i="1"/>
  <c r="C360" i="1" s="1"/>
  <c r="B356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AA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X350" i="1" s="1"/>
  <c r="W348" i="1"/>
  <c r="V348" i="1"/>
  <c r="U348" i="1"/>
  <c r="T348" i="1"/>
  <c r="T350" i="1" s="1"/>
  <c r="S348" i="1"/>
  <c r="R348" i="1"/>
  <c r="Q348" i="1"/>
  <c r="P348" i="1"/>
  <c r="P350" i="1" s="1"/>
  <c r="O348" i="1"/>
  <c r="N348" i="1"/>
  <c r="M348" i="1"/>
  <c r="L348" i="1"/>
  <c r="L350" i="1" s="1"/>
  <c r="K348" i="1"/>
  <c r="J348" i="1"/>
  <c r="I348" i="1"/>
  <c r="I350" i="1" s="1"/>
  <c r="H348" i="1"/>
  <c r="H350" i="1" s="1"/>
  <c r="G348" i="1"/>
  <c r="F348" i="1"/>
  <c r="E348" i="1"/>
  <c r="E350" i="1" s="1"/>
  <c r="D348" i="1"/>
  <c r="D350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W346" i="1"/>
  <c r="V346" i="1"/>
  <c r="V350" i="1" s="1"/>
  <c r="U346" i="1"/>
  <c r="U350" i="1" s="1"/>
  <c r="T346" i="1"/>
  <c r="S346" i="1"/>
  <c r="R346" i="1"/>
  <c r="R350" i="1" s="1"/>
  <c r="Q346" i="1"/>
  <c r="Q350" i="1" s="1"/>
  <c r="P346" i="1"/>
  <c r="O346" i="1"/>
  <c r="N346" i="1"/>
  <c r="N350" i="1" s="1"/>
  <c r="M346" i="1"/>
  <c r="L346" i="1"/>
  <c r="K346" i="1"/>
  <c r="J346" i="1"/>
  <c r="J350" i="1" s="1"/>
  <c r="I346" i="1"/>
  <c r="H346" i="1"/>
  <c r="G346" i="1"/>
  <c r="F346" i="1"/>
  <c r="F350" i="1" s="1"/>
  <c r="E346" i="1"/>
  <c r="D346" i="1"/>
  <c r="C346" i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AA341" i="1" s="1"/>
  <c r="L341" i="1"/>
  <c r="K341" i="1"/>
  <c r="J341" i="1"/>
  <c r="I341" i="1"/>
  <c r="H341" i="1"/>
  <c r="G341" i="1"/>
  <c r="F341" i="1"/>
  <c r="E341" i="1"/>
  <c r="D341" i="1"/>
  <c r="C341" i="1"/>
  <c r="B341" i="1"/>
  <c r="R340" i="1"/>
  <c r="R342" i="1" s="1"/>
  <c r="J340" i="1"/>
  <c r="J342" i="1" s="1"/>
  <c r="B340" i="1"/>
  <c r="B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W340" i="1" s="1"/>
  <c r="V338" i="1"/>
  <c r="V340" i="1" s="1"/>
  <c r="V342" i="1" s="1"/>
  <c r="U338" i="1"/>
  <c r="T338" i="1"/>
  <c r="S338" i="1"/>
  <c r="S340" i="1" s="1"/>
  <c r="R338" i="1"/>
  <c r="Q338" i="1"/>
  <c r="P338" i="1"/>
  <c r="O338" i="1"/>
  <c r="O340" i="1" s="1"/>
  <c r="N338" i="1"/>
  <c r="N340" i="1" s="1"/>
  <c r="N342" i="1" s="1"/>
  <c r="M338" i="1"/>
  <c r="L338" i="1"/>
  <c r="K338" i="1"/>
  <c r="K340" i="1" s="1"/>
  <c r="J338" i="1"/>
  <c r="I338" i="1"/>
  <c r="H338" i="1"/>
  <c r="G338" i="1"/>
  <c r="G340" i="1" s="1"/>
  <c r="F338" i="1"/>
  <c r="F340" i="1" s="1"/>
  <c r="F342" i="1" s="1"/>
  <c r="E338" i="1"/>
  <c r="D338" i="1"/>
  <c r="C338" i="1"/>
  <c r="C340" i="1" s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T330" i="1"/>
  <c r="T332" i="1" s="1"/>
  <c r="L330" i="1"/>
  <c r="L332" i="1" s="1"/>
  <c r="D330" i="1"/>
  <c r="D332" i="1" s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AA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Y330" i="1" s="1"/>
  <c r="X328" i="1"/>
  <c r="X330" i="1" s="1"/>
  <c r="X332" i="1" s="1"/>
  <c r="W328" i="1"/>
  <c r="V328" i="1"/>
  <c r="U328" i="1"/>
  <c r="U330" i="1" s="1"/>
  <c r="T328" i="1"/>
  <c r="S328" i="1"/>
  <c r="R328" i="1"/>
  <c r="Q328" i="1"/>
  <c r="Q330" i="1" s="1"/>
  <c r="P328" i="1"/>
  <c r="P330" i="1" s="1"/>
  <c r="P332" i="1" s="1"/>
  <c r="O328" i="1"/>
  <c r="N328" i="1"/>
  <c r="M328" i="1"/>
  <c r="Z328" i="1" s="1"/>
  <c r="L328" i="1"/>
  <c r="K328" i="1"/>
  <c r="J328" i="1"/>
  <c r="I328" i="1"/>
  <c r="I330" i="1" s="1"/>
  <c r="H328" i="1"/>
  <c r="H330" i="1" s="1"/>
  <c r="H332" i="1" s="1"/>
  <c r="G328" i="1"/>
  <c r="F328" i="1"/>
  <c r="E328" i="1"/>
  <c r="E330" i="1" s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W330" i="1" s="1"/>
  <c r="W332" i="1" s="1"/>
  <c r="V326" i="1"/>
  <c r="V330" i="1" s="1"/>
  <c r="U326" i="1"/>
  <c r="T326" i="1"/>
  <c r="S326" i="1"/>
  <c r="S330" i="1" s="1"/>
  <c r="S332" i="1" s="1"/>
  <c r="R326" i="1"/>
  <c r="R330" i="1" s="1"/>
  <c r="Q326" i="1"/>
  <c r="P326" i="1"/>
  <c r="O326" i="1"/>
  <c r="O330" i="1" s="1"/>
  <c r="O332" i="1" s="1"/>
  <c r="N326" i="1"/>
  <c r="N330" i="1" s="1"/>
  <c r="M326" i="1"/>
  <c r="L326" i="1"/>
  <c r="K326" i="1"/>
  <c r="K330" i="1" s="1"/>
  <c r="K332" i="1" s="1"/>
  <c r="J326" i="1"/>
  <c r="J330" i="1" s="1"/>
  <c r="I326" i="1"/>
  <c r="H326" i="1"/>
  <c r="G326" i="1"/>
  <c r="G330" i="1" s="1"/>
  <c r="G332" i="1" s="1"/>
  <c r="F326" i="1"/>
  <c r="F330" i="1" s="1"/>
  <c r="E326" i="1"/>
  <c r="D326" i="1"/>
  <c r="C326" i="1"/>
  <c r="C330" i="1" s="1"/>
  <c r="C332" i="1" s="1"/>
  <c r="B326" i="1"/>
  <c r="B330" i="1" s="1"/>
  <c r="Q322" i="1"/>
  <c r="AA321" i="1"/>
  <c r="Y321" i="1"/>
  <c r="X321" i="1"/>
  <c r="X322" i="1" s="1"/>
  <c r="W321" i="1"/>
  <c r="V321" i="1"/>
  <c r="U321" i="1"/>
  <c r="T321" i="1"/>
  <c r="T322" i="1" s="1"/>
  <c r="S321" i="1"/>
  <c r="R321" i="1"/>
  <c r="Q321" i="1"/>
  <c r="P321" i="1"/>
  <c r="P322" i="1" s="1"/>
  <c r="O321" i="1"/>
  <c r="N321" i="1"/>
  <c r="M321" i="1"/>
  <c r="Z321" i="1" s="1"/>
  <c r="L321" i="1"/>
  <c r="L322" i="1" s="1"/>
  <c r="K321" i="1"/>
  <c r="J321" i="1"/>
  <c r="I321" i="1"/>
  <c r="H321" i="1"/>
  <c r="H322" i="1" s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W320" i="1" s="1"/>
  <c r="V318" i="1"/>
  <c r="V320" i="1" s="1"/>
  <c r="V322" i="1" s="1"/>
  <c r="U318" i="1"/>
  <c r="T318" i="1"/>
  <c r="S318" i="1"/>
  <c r="S320" i="1" s="1"/>
  <c r="R318" i="1"/>
  <c r="R320" i="1" s="1"/>
  <c r="R322" i="1" s="1"/>
  <c r="Q318" i="1"/>
  <c r="P318" i="1"/>
  <c r="O318" i="1"/>
  <c r="O320" i="1" s="1"/>
  <c r="N318" i="1"/>
  <c r="N320" i="1" s="1"/>
  <c r="N322" i="1" s="1"/>
  <c r="M318" i="1"/>
  <c r="L318" i="1"/>
  <c r="K318" i="1"/>
  <c r="K320" i="1" s="1"/>
  <c r="J318" i="1"/>
  <c r="J320" i="1" s="1"/>
  <c r="J322" i="1" s="1"/>
  <c r="I318" i="1"/>
  <c r="H318" i="1"/>
  <c r="G318" i="1"/>
  <c r="G320" i="1" s="1"/>
  <c r="F318" i="1"/>
  <c r="F320" i="1" s="1"/>
  <c r="F322" i="1" s="1"/>
  <c r="E318" i="1"/>
  <c r="D318" i="1"/>
  <c r="C318" i="1"/>
  <c r="C320" i="1" s="1"/>
  <c r="B318" i="1"/>
  <c r="B320" i="1" s="1"/>
  <c r="B322" i="1" s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Y320" i="1" s="1"/>
  <c r="Y322" i="1" s="1"/>
  <c r="X316" i="1"/>
  <c r="X320" i="1" s="1"/>
  <c r="W316" i="1"/>
  <c r="V316" i="1"/>
  <c r="U316" i="1"/>
  <c r="U320" i="1" s="1"/>
  <c r="U322" i="1" s="1"/>
  <c r="T316" i="1"/>
  <c r="T320" i="1" s="1"/>
  <c r="S316" i="1"/>
  <c r="R316" i="1"/>
  <c r="Q316" i="1"/>
  <c r="Q320" i="1" s="1"/>
  <c r="P316" i="1"/>
  <c r="P320" i="1" s="1"/>
  <c r="O316" i="1"/>
  <c r="N316" i="1"/>
  <c r="M316" i="1"/>
  <c r="M320" i="1" s="1"/>
  <c r="M322" i="1" s="1"/>
  <c r="L316" i="1"/>
  <c r="L320" i="1" s="1"/>
  <c r="K316" i="1"/>
  <c r="J316" i="1"/>
  <c r="I316" i="1"/>
  <c r="I320" i="1" s="1"/>
  <c r="I322" i="1" s="1"/>
  <c r="H316" i="1"/>
  <c r="H320" i="1" s="1"/>
  <c r="G316" i="1"/>
  <c r="F316" i="1"/>
  <c r="E316" i="1"/>
  <c r="E320" i="1" s="1"/>
  <c r="E322" i="1" s="1"/>
  <c r="D316" i="1"/>
  <c r="C316" i="1"/>
  <c r="B316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P310" i="1"/>
  <c r="P312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AA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Y310" i="1" s="1"/>
  <c r="X308" i="1"/>
  <c r="X310" i="1" s="1"/>
  <c r="X312" i="1" s="1"/>
  <c r="W308" i="1"/>
  <c r="V308" i="1"/>
  <c r="U308" i="1"/>
  <c r="U310" i="1" s="1"/>
  <c r="T308" i="1"/>
  <c r="T310" i="1" s="1"/>
  <c r="T312" i="1" s="1"/>
  <c r="S308" i="1"/>
  <c r="R308" i="1"/>
  <c r="Q308" i="1"/>
  <c r="Q310" i="1" s="1"/>
  <c r="P308" i="1"/>
  <c r="O308" i="1"/>
  <c r="N308" i="1"/>
  <c r="M308" i="1"/>
  <c r="L308" i="1"/>
  <c r="L310" i="1" s="1"/>
  <c r="L312" i="1" s="1"/>
  <c r="K308" i="1"/>
  <c r="J308" i="1"/>
  <c r="I308" i="1"/>
  <c r="I310" i="1" s="1"/>
  <c r="H308" i="1"/>
  <c r="H310" i="1" s="1"/>
  <c r="H312" i="1" s="1"/>
  <c r="G308" i="1"/>
  <c r="F308" i="1"/>
  <c r="E308" i="1"/>
  <c r="E310" i="1" s="1"/>
  <c r="D308" i="1"/>
  <c r="D310" i="1" s="1"/>
  <c r="D312" i="1" s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R300" i="1"/>
  <c r="R302" i="1" s="1"/>
  <c r="J300" i="1"/>
  <c r="J302" i="1" s="1"/>
  <c r="B300" i="1"/>
  <c r="B302" i="1" s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W300" i="1" s="1"/>
  <c r="V298" i="1"/>
  <c r="V300" i="1" s="1"/>
  <c r="V302" i="1" s="1"/>
  <c r="U298" i="1"/>
  <c r="T298" i="1"/>
  <c r="S298" i="1"/>
  <c r="S300" i="1" s="1"/>
  <c r="R298" i="1"/>
  <c r="Q298" i="1"/>
  <c r="P298" i="1"/>
  <c r="O298" i="1"/>
  <c r="O300" i="1" s="1"/>
  <c r="N298" i="1"/>
  <c r="M298" i="1"/>
  <c r="L298" i="1"/>
  <c r="K298" i="1"/>
  <c r="K300" i="1" s="1"/>
  <c r="J298" i="1"/>
  <c r="I298" i="1"/>
  <c r="H298" i="1"/>
  <c r="G298" i="1"/>
  <c r="G300" i="1" s="1"/>
  <c r="F298" i="1"/>
  <c r="F300" i="1" s="1"/>
  <c r="F302" i="1" s="1"/>
  <c r="E298" i="1"/>
  <c r="D298" i="1"/>
  <c r="C298" i="1"/>
  <c r="C300" i="1" s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X300" i="1" s="1"/>
  <c r="W296" i="1"/>
  <c r="V296" i="1"/>
  <c r="U296" i="1"/>
  <c r="T296" i="1"/>
  <c r="T300" i="1" s="1"/>
  <c r="S296" i="1"/>
  <c r="R296" i="1"/>
  <c r="Q296" i="1"/>
  <c r="P296" i="1"/>
  <c r="P300" i="1" s="1"/>
  <c r="O296" i="1"/>
  <c r="N296" i="1"/>
  <c r="M296" i="1"/>
  <c r="L296" i="1"/>
  <c r="L300" i="1" s="1"/>
  <c r="K296" i="1"/>
  <c r="J296" i="1"/>
  <c r="I296" i="1"/>
  <c r="H296" i="1"/>
  <c r="H300" i="1" s="1"/>
  <c r="G296" i="1"/>
  <c r="F296" i="1"/>
  <c r="E296" i="1"/>
  <c r="D296" i="1"/>
  <c r="C296" i="1"/>
  <c r="B296" i="1"/>
  <c r="W292" i="1"/>
  <c r="G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T290" i="1"/>
  <c r="T292" i="1" s="1"/>
  <c r="L290" i="1"/>
  <c r="L292" i="1" s="1"/>
  <c r="D290" i="1"/>
  <c r="D292" i="1" s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Z287" i="1" s="1"/>
  <c r="AB287" i="1" s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W290" i="1" s="1"/>
  <c r="V286" i="1"/>
  <c r="U286" i="1"/>
  <c r="T286" i="1"/>
  <c r="S286" i="1"/>
  <c r="S290" i="1" s="1"/>
  <c r="S292" i="1" s="1"/>
  <c r="R286" i="1"/>
  <c r="Q286" i="1"/>
  <c r="P286" i="1"/>
  <c r="O286" i="1"/>
  <c r="O290" i="1" s="1"/>
  <c r="O292" i="1" s="1"/>
  <c r="N286" i="1"/>
  <c r="M286" i="1"/>
  <c r="L286" i="1"/>
  <c r="K286" i="1"/>
  <c r="K290" i="1" s="1"/>
  <c r="K292" i="1" s="1"/>
  <c r="J286" i="1"/>
  <c r="I286" i="1"/>
  <c r="H286" i="1"/>
  <c r="G286" i="1"/>
  <c r="G290" i="1" s="1"/>
  <c r="F286" i="1"/>
  <c r="E286" i="1"/>
  <c r="D286" i="1"/>
  <c r="C286" i="1"/>
  <c r="C290" i="1" s="1"/>
  <c r="C292" i="1" s="1"/>
  <c r="B286" i="1"/>
  <c r="Z284" i="1"/>
  <c r="V282" i="1"/>
  <c r="N282" i="1"/>
  <c r="F282" i="1"/>
  <c r="Y281" i="1"/>
  <c r="X281" i="1"/>
  <c r="X282" i="1" s="1"/>
  <c r="W281" i="1"/>
  <c r="V281" i="1"/>
  <c r="U281" i="1"/>
  <c r="T281" i="1"/>
  <c r="T282" i="1" s="1"/>
  <c r="S281" i="1"/>
  <c r="R281" i="1"/>
  <c r="Q281" i="1"/>
  <c r="P281" i="1"/>
  <c r="P282" i="1" s="1"/>
  <c r="O281" i="1"/>
  <c r="N281" i="1"/>
  <c r="M281" i="1"/>
  <c r="L281" i="1"/>
  <c r="L282" i="1" s="1"/>
  <c r="K281" i="1"/>
  <c r="J281" i="1"/>
  <c r="I281" i="1"/>
  <c r="H281" i="1"/>
  <c r="H282" i="1" s="1"/>
  <c r="G281" i="1"/>
  <c r="F281" i="1"/>
  <c r="E281" i="1"/>
  <c r="D281" i="1"/>
  <c r="C281" i="1"/>
  <c r="B281" i="1"/>
  <c r="X280" i="1"/>
  <c r="W280" i="1"/>
  <c r="W282" i="1" s="1"/>
  <c r="T280" i="1"/>
  <c r="S280" i="1"/>
  <c r="S282" i="1" s="1"/>
  <c r="P280" i="1"/>
  <c r="O280" i="1"/>
  <c r="O282" i="1" s="1"/>
  <c r="L280" i="1"/>
  <c r="K280" i="1"/>
  <c r="K282" i="1" s="1"/>
  <c r="H280" i="1"/>
  <c r="G280" i="1"/>
  <c r="G282" i="1" s="1"/>
  <c r="D280" i="1"/>
  <c r="C280" i="1"/>
  <c r="C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AA279" i="1" s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Z277" i="1" s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W276" i="1"/>
  <c r="V276" i="1"/>
  <c r="V280" i="1" s="1"/>
  <c r="U276" i="1"/>
  <c r="U280" i="1" s="1"/>
  <c r="T276" i="1"/>
  <c r="S276" i="1"/>
  <c r="R276" i="1"/>
  <c r="R280" i="1" s="1"/>
  <c r="R282" i="1" s="1"/>
  <c r="Q276" i="1"/>
  <c r="Q280" i="1" s="1"/>
  <c r="P276" i="1"/>
  <c r="O276" i="1"/>
  <c r="N276" i="1"/>
  <c r="N280" i="1" s="1"/>
  <c r="M276" i="1"/>
  <c r="M256" i="1" s="1"/>
  <c r="L276" i="1"/>
  <c r="K276" i="1"/>
  <c r="J276" i="1"/>
  <c r="J280" i="1" s="1"/>
  <c r="J282" i="1" s="1"/>
  <c r="I276" i="1"/>
  <c r="I280" i="1" s="1"/>
  <c r="H276" i="1"/>
  <c r="G276" i="1"/>
  <c r="F276" i="1"/>
  <c r="F280" i="1" s="1"/>
  <c r="E276" i="1"/>
  <c r="E280" i="1" s="1"/>
  <c r="D276" i="1"/>
  <c r="C276" i="1"/>
  <c r="B276" i="1"/>
  <c r="B280" i="1" s="1"/>
  <c r="B282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Y272" i="1" s="1"/>
  <c r="V270" i="1"/>
  <c r="U270" i="1"/>
  <c r="U272" i="1" s="1"/>
  <c r="R270" i="1"/>
  <c r="Q270" i="1"/>
  <c r="Q272" i="1" s="1"/>
  <c r="N270" i="1"/>
  <c r="M270" i="1"/>
  <c r="M272" i="1" s="1"/>
  <c r="J270" i="1"/>
  <c r="I270" i="1"/>
  <c r="I272" i="1" s="1"/>
  <c r="F270" i="1"/>
  <c r="E270" i="1"/>
  <c r="E272" i="1" s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AA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Z268" i="1"/>
  <c r="AA268" i="1" s="1"/>
  <c r="Y267" i="1"/>
  <c r="X267" i="1"/>
  <c r="X257" i="1" s="1"/>
  <c r="X437" i="1" s="1"/>
  <c r="W267" i="1"/>
  <c r="V267" i="1"/>
  <c r="U267" i="1"/>
  <c r="T267" i="1"/>
  <c r="T257" i="1" s="1"/>
  <c r="T437" i="1" s="1"/>
  <c r="S267" i="1"/>
  <c r="R267" i="1"/>
  <c r="Q267" i="1"/>
  <c r="P267" i="1"/>
  <c r="P257" i="1" s="1"/>
  <c r="P437" i="1" s="1"/>
  <c r="O267" i="1"/>
  <c r="N267" i="1"/>
  <c r="M267" i="1"/>
  <c r="L267" i="1"/>
  <c r="L257" i="1" s="1"/>
  <c r="L437" i="1" s="1"/>
  <c r="K267" i="1"/>
  <c r="J267" i="1"/>
  <c r="I267" i="1"/>
  <c r="H267" i="1"/>
  <c r="H257" i="1" s="1"/>
  <c r="H437" i="1" s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Z266" i="1" s="1"/>
  <c r="AA266" i="1" s="1"/>
  <c r="L266" i="1"/>
  <c r="K266" i="1"/>
  <c r="J266" i="1"/>
  <c r="I266" i="1"/>
  <c r="H266" i="1"/>
  <c r="G266" i="1"/>
  <c r="F266" i="1"/>
  <c r="E266" i="1"/>
  <c r="D266" i="1"/>
  <c r="C266" i="1"/>
  <c r="B266" i="1"/>
  <c r="T261" i="1"/>
  <c r="D261" i="1"/>
  <c r="Y259" i="1"/>
  <c r="Y439" i="1" s="1"/>
  <c r="U259" i="1"/>
  <c r="Q259" i="1"/>
  <c r="Q439" i="1" s="1"/>
  <c r="M259" i="1"/>
  <c r="I259" i="1"/>
  <c r="I439" i="1" s="1"/>
  <c r="E259" i="1"/>
  <c r="S258" i="1"/>
  <c r="C258" i="1"/>
  <c r="C438" i="1" s="1"/>
  <c r="N257" i="1"/>
  <c r="N437" i="1" s="1"/>
  <c r="Y256" i="1"/>
  <c r="I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R250" i="1"/>
  <c r="R252" i="1" s="1"/>
  <c r="J250" i="1"/>
  <c r="J252" i="1" s="1"/>
  <c r="B250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Y252" i="1" s="1"/>
  <c r="X246" i="1"/>
  <c r="W246" i="1"/>
  <c r="W250" i="1" s="1"/>
  <c r="V246" i="1"/>
  <c r="V250" i="1" s="1"/>
  <c r="V252" i="1" s="1"/>
  <c r="U246" i="1"/>
  <c r="U250" i="1" s="1"/>
  <c r="U252" i="1" s="1"/>
  <c r="T246" i="1"/>
  <c r="S246" i="1"/>
  <c r="S250" i="1" s="1"/>
  <c r="R246" i="1"/>
  <c r="Q246" i="1"/>
  <c r="Q250" i="1" s="1"/>
  <c r="Q252" i="1" s="1"/>
  <c r="P246" i="1"/>
  <c r="O246" i="1"/>
  <c r="O250" i="1" s="1"/>
  <c r="N246" i="1"/>
  <c r="N250" i="1" s="1"/>
  <c r="N252" i="1" s="1"/>
  <c r="M246" i="1"/>
  <c r="M250" i="1" s="1"/>
  <c r="M252" i="1" s="1"/>
  <c r="L246" i="1"/>
  <c r="K246" i="1"/>
  <c r="K250" i="1" s="1"/>
  <c r="J246" i="1"/>
  <c r="I246" i="1"/>
  <c r="I250" i="1" s="1"/>
  <c r="I252" i="1" s="1"/>
  <c r="H246" i="1"/>
  <c r="G246" i="1"/>
  <c r="G250" i="1" s="1"/>
  <c r="F246" i="1"/>
  <c r="F250" i="1" s="1"/>
  <c r="F252" i="1" s="1"/>
  <c r="E246" i="1"/>
  <c r="E250" i="1" s="1"/>
  <c r="E252" i="1" s="1"/>
  <c r="D246" i="1"/>
  <c r="C246" i="1"/>
  <c r="C250" i="1" s="1"/>
  <c r="B246" i="1"/>
  <c r="Q242" i="1"/>
  <c r="AB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Y242" i="1" s="1"/>
  <c r="X236" i="1"/>
  <c r="W236" i="1"/>
  <c r="W240" i="1" s="1"/>
  <c r="W242" i="1" s="1"/>
  <c r="V236" i="1"/>
  <c r="V240" i="1" s="1"/>
  <c r="V242" i="1" s="1"/>
  <c r="U236" i="1"/>
  <c r="U240" i="1" s="1"/>
  <c r="U242" i="1" s="1"/>
  <c r="T236" i="1"/>
  <c r="S236" i="1"/>
  <c r="S240" i="1" s="1"/>
  <c r="S242" i="1" s="1"/>
  <c r="R236" i="1"/>
  <c r="R240" i="1" s="1"/>
  <c r="R242" i="1" s="1"/>
  <c r="Q236" i="1"/>
  <c r="Q240" i="1" s="1"/>
  <c r="P236" i="1"/>
  <c r="O236" i="1"/>
  <c r="O240" i="1" s="1"/>
  <c r="O242" i="1" s="1"/>
  <c r="N236" i="1"/>
  <c r="N240" i="1" s="1"/>
  <c r="N242" i="1" s="1"/>
  <c r="M236" i="1"/>
  <c r="L236" i="1"/>
  <c r="K236" i="1"/>
  <c r="K240" i="1" s="1"/>
  <c r="K242" i="1" s="1"/>
  <c r="J236" i="1"/>
  <c r="J240" i="1" s="1"/>
  <c r="J242" i="1" s="1"/>
  <c r="I236" i="1"/>
  <c r="I240" i="1" s="1"/>
  <c r="I242" i="1" s="1"/>
  <c r="H236" i="1"/>
  <c r="G236" i="1"/>
  <c r="G240" i="1" s="1"/>
  <c r="G242" i="1" s="1"/>
  <c r="F236" i="1"/>
  <c r="F240" i="1" s="1"/>
  <c r="F242" i="1" s="1"/>
  <c r="E236" i="1"/>
  <c r="E240" i="1" s="1"/>
  <c r="E242" i="1" s="1"/>
  <c r="D236" i="1"/>
  <c r="C236" i="1"/>
  <c r="C240" i="1" s="1"/>
  <c r="C242" i="1" s="1"/>
  <c r="B236" i="1"/>
  <c r="B240" i="1" s="1"/>
  <c r="B242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AA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X228" i="1"/>
  <c r="X230" i="1" s="1"/>
  <c r="W228" i="1"/>
  <c r="V228" i="1"/>
  <c r="U228" i="1"/>
  <c r="U230" i="1" s="1"/>
  <c r="T228" i="1"/>
  <c r="T230" i="1" s="1"/>
  <c r="S228" i="1"/>
  <c r="R228" i="1"/>
  <c r="Q228" i="1"/>
  <c r="Q230" i="1" s="1"/>
  <c r="P228" i="1"/>
  <c r="O228" i="1"/>
  <c r="N228" i="1"/>
  <c r="M228" i="1"/>
  <c r="L228" i="1"/>
  <c r="L230" i="1" s="1"/>
  <c r="K228" i="1"/>
  <c r="J228" i="1"/>
  <c r="I228" i="1"/>
  <c r="I230" i="1" s="1"/>
  <c r="H228" i="1"/>
  <c r="H230" i="1" s="1"/>
  <c r="G228" i="1"/>
  <c r="F228" i="1"/>
  <c r="E228" i="1"/>
  <c r="E230" i="1" s="1"/>
  <c r="D228" i="1"/>
  <c r="D230" i="1" s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K222" i="1" s="1"/>
  <c r="J221" i="1"/>
  <c r="I221" i="1"/>
  <c r="H221" i="1"/>
  <c r="G221" i="1"/>
  <c r="F221" i="1"/>
  <c r="E221" i="1"/>
  <c r="D221" i="1"/>
  <c r="C221" i="1"/>
  <c r="B221" i="1"/>
  <c r="S220" i="1"/>
  <c r="K220" i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X220" i="1" s="1"/>
  <c r="W217" i="1"/>
  <c r="W220" i="1" s="1"/>
  <c r="V217" i="1"/>
  <c r="U217" i="1"/>
  <c r="T217" i="1"/>
  <c r="T220" i="1" s="1"/>
  <c r="S217" i="1"/>
  <c r="R217" i="1"/>
  <c r="Q217" i="1"/>
  <c r="P217" i="1"/>
  <c r="P220" i="1" s="1"/>
  <c r="O217" i="1"/>
  <c r="O220" i="1" s="1"/>
  <c r="N217" i="1"/>
  <c r="Z217" i="1" s="1"/>
  <c r="AB217" i="1" s="1"/>
  <c r="M217" i="1"/>
  <c r="L217" i="1"/>
  <c r="L220" i="1" s="1"/>
  <c r="K217" i="1"/>
  <c r="J217" i="1"/>
  <c r="I217" i="1"/>
  <c r="H217" i="1"/>
  <c r="H220" i="1" s="1"/>
  <c r="G217" i="1"/>
  <c r="G220" i="1" s="1"/>
  <c r="F217" i="1"/>
  <c r="E217" i="1"/>
  <c r="D217" i="1"/>
  <c r="D220" i="1" s="1"/>
  <c r="C217" i="1"/>
  <c r="B217" i="1"/>
  <c r="Y216" i="1"/>
  <c r="Y220" i="1" s="1"/>
  <c r="Y222" i="1" s="1"/>
  <c r="X216" i="1"/>
  <c r="W216" i="1"/>
  <c r="V216" i="1"/>
  <c r="V220" i="1" s="1"/>
  <c r="V222" i="1" s="1"/>
  <c r="U216" i="1"/>
  <c r="U220" i="1" s="1"/>
  <c r="U222" i="1" s="1"/>
  <c r="T216" i="1"/>
  <c r="S216" i="1"/>
  <c r="R216" i="1"/>
  <c r="R220" i="1" s="1"/>
  <c r="R222" i="1" s="1"/>
  <c r="Q216" i="1"/>
  <c r="Q220" i="1" s="1"/>
  <c r="Q222" i="1" s="1"/>
  <c r="P216" i="1"/>
  <c r="O216" i="1"/>
  <c r="N216" i="1"/>
  <c r="N220" i="1" s="1"/>
  <c r="N222" i="1" s="1"/>
  <c r="M216" i="1"/>
  <c r="M220" i="1" s="1"/>
  <c r="M222" i="1" s="1"/>
  <c r="L216" i="1"/>
  <c r="K216" i="1"/>
  <c r="J216" i="1"/>
  <c r="J220" i="1" s="1"/>
  <c r="J222" i="1" s="1"/>
  <c r="I216" i="1"/>
  <c r="I220" i="1" s="1"/>
  <c r="I222" i="1" s="1"/>
  <c r="H216" i="1"/>
  <c r="G216" i="1"/>
  <c r="F216" i="1"/>
  <c r="F220" i="1" s="1"/>
  <c r="F222" i="1" s="1"/>
  <c r="E216" i="1"/>
  <c r="E220" i="1" s="1"/>
  <c r="E222" i="1" s="1"/>
  <c r="D216" i="1"/>
  <c r="C216" i="1"/>
  <c r="B216" i="1"/>
  <c r="B220" i="1" s="1"/>
  <c r="B222" i="1" s="1"/>
  <c r="Y201" i="1"/>
  <c r="U201" i="1"/>
  <c r="Q201" i="1"/>
  <c r="M201" i="1"/>
  <c r="I201" i="1"/>
  <c r="E201" i="1"/>
  <c r="Z200" i="1"/>
  <c r="Y199" i="1"/>
  <c r="U199" i="1"/>
  <c r="R199" i="1"/>
  <c r="R201" i="1" s="1"/>
  <c r="Q199" i="1"/>
  <c r="M199" i="1"/>
  <c r="J199" i="1"/>
  <c r="J201" i="1" s="1"/>
  <c r="I199" i="1"/>
  <c r="E199" i="1"/>
  <c r="B199" i="1"/>
  <c r="B201" i="1" s="1"/>
  <c r="AA198" i="1"/>
  <c r="Z198" i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1" i="1"/>
  <c r="Q191" i="1"/>
  <c r="I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W189" i="1" s="1"/>
  <c r="V187" i="1"/>
  <c r="V189" i="1" s="1"/>
  <c r="V191" i="1" s="1"/>
  <c r="U187" i="1"/>
  <c r="T187" i="1"/>
  <c r="S187" i="1"/>
  <c r="R187" i="1"/>
  <c r="R189" i="1" s="1"/>
  <c r="R191" i="1" s="1"/>
  <c r="Q187" i="1"/>
  <c r="P187" i="1"/>
  <c r="O187" i="1"/>
  <c r="O189" i="1" s="1"/>
  <c r="N187" i="1"/>
  <c r="N189" i="1" s="1"/>
  <c r="N191" i="1" s="1"/>
  <c r="M187" i="1"/>
  <c r="L187" i="1"/>
  <c r="K187" i="1"/>
  <c r="J187" i="1"/>
  <c r="J189" i="1" s="1"/>
  <c r="J191" i="1" s="1"/>
  <c r="I187" i="1"/>
  <c r="H187" i="1"/>
  <c r="G187" i="1"/>
  <c r="G189" i="1" s="1"/>
  <c r="F187" i="1"/>
  <c r="F189" i="1" s="1"/>
  <c r="F191" i="1" s="1"/>
  <c r="E187" i="1"/>
  <c r="D187" i="1"/>
  <c r="C187" i="1"/>
  <c r="B187" i="1"/>
  <c r="B189" i="1" s="1"/>
  <c r="B191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V185" i="1"/>
  <c r="U185" i="1"/>
  <c r="U189" i="1" s="1"/>
  <c r="U191" i="1" s="1"/>
  <c r="T185" i="1"/>
  <c r="T189" i="1" s="1"/>
  <c r="S185" i="1"/>
  <c r="S189" i="1" s="1"/>
  <c r="R185" i="1"/>
  <c r="Q185" i="1"/>
  <c r="Q189" i="1" s="1"/>
  <c r="P185" i="1"/>
  <c r="P189" i="1" s="1"/>
  <c r="O185" i="1"/>
  <c r="N185" i="1"/>
  <c r="M185" i="1"/>
  <c r="M189" i="1" s="1"/>
  <c r="M191" i="1" s="1"/>
  <c r="L185" i="1"/>
  <c r="L189" i="1" s="1"/>
  <c r="K185" i="1"/>
  <c r="K189" i="1" s="1"/>
  <c r="J185" i="1"/>
  <c r="I185" i="1"/>
  <c r="I189" i="1" s="1"/>
  <c r="H185" i="1"/>
  <c r="H189" i="1" s="1"/>
  <c r="G185" i="1"/>
  <c r="F185" i="1"/>
  <c r="E185" i="1"/>
  <c r="E189" i="1" s="1"/>
  <c r="E191" i="1" s="1"/>
  <c r="D185" i="1"/>
  <c r="D189" i="1" s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W179" i="1"/>
  <c r="W181" i="1" s="1"/>
  <c r="O179" i="1"/>
  <c r="O181" i="1" s="1"/>
  <c r="G179" i="1"/>
  <c r="G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S179" i="1" s="1"/>
  <c r="S181" i="1" s="1"/>
  <c r="R177" i="1"/>
  <c r="Q177" i="1"/>
  <c r="P177" i="1"/>
  <c r="O177" i="1"/>
  <c r="N177" i="1"/>
  <c r="M177" i="1"/>
  <c r="L177" i="1"/>
  <c r="K177" i="1"/>
  <c r="K179" i="1" s="1"/>
  <c r="K181" i="1" s="1"/>
  <c r="J177" i="1"/>
  <c r="I177" i="1"/>
  <c r="H177" i="1"/>
  <c r="G177" i="1"/>
  <c r="F177" i="1"/>
  <c r="E177" i="1"/>
  <c r="D177" i="1"/>
  <c r="C177" i="1"/>
  <c r="C179" i="1" s="1"/>
  <c r="C181" i="1" s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X179" i="1" s="1"/>
  <c r="W175" i="1"/>
  <c r="V175" i="1"/>
  <c r="U175" i="1"/>
  <c r="T175" i="1"/>
  <c r="T179" i="1" s="1"/>
  <c r="S175" i="1"/>
  <c r="R175" i="1"/>
  <c r="Q175" i="1"/>
  <c r="P175" i="1"/>
  <c r="P179" i="1" s="1"/>
  <c r="O175" i="1"/>
  <c r="N175" i="1"/>
  <c r="M175" i="1"/>
  <c r="L175" i="1"/>
  <c r="L179" i="1" s="1"/>
  <c r="K175" i="1"/>
  <c r="J175" i="1"/>
  <c r="I175" i="1"/>
  <c r="H175" i="1"/>
  <c r="H179" i="1" s="1"/>
  <c r="G175" i="1"/>
  <c r="F175" i="1"/>
  <c r="E175" i="1"/>
  <c r="D175" i="1"/>
  <c r="C175" i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X169" i="1" s="1"/>
  <c r="X171" i="1" s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R169" i="1" s="1"/>
  <c r="Q167" i="1"/>
  <c r="P167" i="1"/>
  <c r="O167" i="1"/>
  <c r="N167" i="1"/>
  <c r="N169" i="1" s="1"/>
  <c r="M167" i="1"/>
  <c r="L167" i="1"/>
  <c r="K167" i="1"/>
  <c r="J167" i="1"/>
  <c r="J169" i="1" s="1"/>
  <c r="I167" i="1"/>
  <c r="H167" i="1"/>
  <c r="G167" i="1"/>
  <c r="F167" i="1"/>
  <c r="F169" i="1" s="1"/>
  <c r="E167" i="1"/>
  <c r="D167" i="1"/>
  <c r="C167" i="1"/>
  <c r="B167" i="1"/>
  <c r="B169" i="1" s="1"/>
  <c r="Y166" i="1"/>
  <c r="Y169" i="1" s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W169" i="1" s="1"/>
  <c r="W171" i="1" s="1"/>
  <c r="V165" i="1"/>
  <c r="U165" i="1"/>
  <c r="U169" i="1" s="1"/>
  <c r="T165" i="1"/>
  <c r="T169" i="1" s="1"/>
  <c r="T171" i="1" s="1"/>
  <c r="S165" i="1"/>
  <c r="S169" i="1" s="1"/>
  <c r="S171" i="1" s="1"/>
  <c r="R165" i="1"/>
  <c r="Q165" i="1"/>
  <c r="Q169" i="1" s="1"/>
  <c r="P165" i="1"/>
  <c r="P169" i="1" s="1"/>
  <c r="P171" i="1" s="1"/>
  <c r="O165" i="1"/>
  <c r="O169" i="1" s="1"/>
  <c r="O171" i="1" s="1"/>
  <c r="N165" i="1"/>
  <c r="M165" i="1"/>
  <c r="M169" i="1" s="1"/>
  <c r="L165" i="1"/>
  <c r="L169" i="1" s="1"/>
  <c r="L171" i="1" s="1"/>
  <c r="K165" i="1"/>
  <c r="K169" i="1" s="1"/>
  <c r="K171" i="1" s="1"/>
  <c r="J165" i="1"/>
  <c r="I165" i="1"/>
  <c r="I169" i="1" s="1"/>
  <c r="H165" i="1"/>
  <c r="H169" i="1" s="1"/>
  <c r="H171" i="1" s="1"/>
  <c r="G165" i="1"/>
  <c r="G169" i="1" s="1"/>
  <c r="G171" i="1" s="1"/>
  <c r="F165" i="1"/>
  <c r="E165" i="1"/>
  <c r="E169" i="1" s="1"/>
  <c r="D165" i="1"/>
  <c r="D169" i="1" s="1"/>
  <c r="D171" i="1" s="1"/>
  <c r="C165" i="1"/>
  <c r="C169" i="1" s="1"/>
  <c r="C171" i="1" s="1"/>
  <c r="B165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W159" i="1" s="1"/>
  <c r="W161" i="1" s="1"/>
  <c r="V157" i="1"/>
  <c r="U157" i="1"/>
  <c r="T157" i="1"/>
  <c r="S157" i="1"/>
  <c r="S159" i="1" s="1"/>
  <c r="S161" i="1" s="1"/>
  <c r="R157" i="1"/>
  <c r="Q157" i="1"/>
  <c r="P157" i="1"/>
  <c r="O157" i="1"/>
  <c r="O159" i="1" s="1"/>
  <c r="O161" i="1" s="1"/>
  <c r="N157" i="1"/>
  <c r="M157" i="1"/>
  <c r="Z157" i="1" s="1"/>
  <c r="AA157" i="1" s="1"/>
  <c r="L157" i="1"/>
  <c r="K157" i="1"/>
  <c r="K159" i="1" s="1"/>
  <c r="K161" i="1" s="1"/>
  <c r="J157" i="1"/>
  <c r="I157" i="1"/>
  <c r="H157" i="1"/>
  <c r="G157" i="1"/>
  <c r="G159" i="1" s="1"/>
  <c r="G161" i="1" s="1"/>
  <c r="F157" i="1"/>
  <c r="E157" i="1"/>
  <c r="D157" i="1"/>
  <c r="C157" i="1"/>
  <c r="C159" i="1" s="1"/>
  <c r="C161" i="1" s="1"/>
  <c r="B157" i="1"/>
  <c r="Z156" i="1"/>
  <c r="AB156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V155" i="1"/>
  <c r="V159" i="1" s="1"/>
  <c r="V161" i="1" s="1"/>
  <c r="U155" i="1"/>
  <c r="U159" i="1" s="1"/>
  <c r="T155" i="1"/>
  <c r="T159" i="1" s="1"/>
  <c r="S155" i="1"/>
  <c r="R155" i="1"/>
  <c r="R159" i="1" s="1"/>
  <c r="R161" i="1" s="1"/>
  <c r="Q155" i="1"/>
  <c r="Q159" i="1" s="1"/>
  <c r="P155" i="1"/>
  <c r="P159" i="1" s="1"/>
  <c r="O155" i="1"/>
  <c r="N155" i="1"/>
  <c r="N159" i="1" s="1"/>
  <c r="N161" i="1" s="1"/>
  <c r="M155" i="1"/>
  <c r="M159" i="1" s="1"/>
  <c r="L155" i="1"/>
  <c r="L159" i="1" s="1"/>
  <c r="K155" i="1"/>
  <c r="J155" i="1"/>
  <c r="J159" i="1" s="1"/>
  <c r="J161" i="1" s="1"/>
  <c r="I155" i="1"/>
  <c r="I159" i="1" s="1"/>
  <c r="H155" i="1"/>
  <c r="H159" i="1" s="1"/>
  <c r="G155" i="1"/>
  <c r="F155" i="1"/>
  <c r="F159" i="1" s="1"/>
  <c r="F161" i="1" s="1"/>
  <c r="E155" i="1"/>
  <c r="E159" i="1" s="1"/>
  <c r="D155" i="1"/>
  <c r="C155" i="1"/>
  <c r="B155" i="1"/>
  <c r="B159" i="1" s="1"/>
  <c r="B161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A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X149" i="1" s="1"/>
  <c r="X151" i="1" s="1"/>
  <c r="W147" i="1"/>
  <c r="V147" i="1"/>
  <c r="U147" i="1"/>
  <c r="T147" i="1"/>
  <c r="T149" i="1" s="1"/>
  <c r="T151" i="1" s="1"/>
  <c r="S147" i="1"/>
  <c r="R147" i="1"/>
  <c r="Q147" i="1"/>
  <c r="P147" i="1"/>
  <c r="P149" i="1" s="1"/>
  <c r="P151" i="1" s="1"/>
  <c r="O147" i="1"/>
  <c r="N147" i="1"/>
  <c r="M147" i="1"/>
  <c r="Z147" i="1" s="1"/>
  <c r="L147" i="1"/>
  <c r="L149" i="1" s="1"/>
  <c r="L151" i="1" s="1"/>
  <c r="K147" i="1"/>
  <c r="J147" i="1"/>
  <c r="I147" i="1"/>
  <c r="H147" i="1"/>
  <c r="H149" i="1" s="1"/>
  <c r="H151" i="1" s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W145" i="1"/>
  <c r="W149" i="1" s="1"/>
  <c r="W151" i="1" s="1"/>
  <c r="V145" i="1"/>
  <c r="V149" i="1" s="1"/>
  <c r="U145" i="1"/>
  <c r="U149" i="1" s="1"/>
  <c r="T145" i="1"/>
  <c r="S145" i="1"/>
  <c r="S149" i="1" s="1"/>
  <c r="S151" i="1" s="1"/>
  <c r="R145" i="1"/>
  <c r="R149" i="1" s="1"/>
  <c r="Q145" i="1"/>
  <c r="Q149" i="1" s="1"/>
  <c r="P145" i="1"/>
  <c r="O145" i="1"/>
  <c r="O149" i="1" s="1"/>
  <c r="O151" i="1" s="1"/>
  <c r="N145" i="1"/>
  <c r="N149" i="1" s="1"/>
  <c r="M145" i="1"/>
  <c r="M149" i="1" s="1"/>
  <c r="L145" i="1"/>
  <c r="K145" i="1"/>
  <c r="K149" i="1" s="1"/>
  <c r="K151" i="1" s="1"/>
  <c r="J145" i="1"/>
  <c r="J149" i="1" s="1"/>
  <c r="I145" i="1"/>
  <c r="I149" i="1" s="1"/>
  <c r="H145" i="1"/>
  <c r="G145" i="1"/>
  <c r="G149" i="1" s="1"/>
  <c r="G151" i="1" s="1"/>
  <c r="F145" i="1"/>
  <c r="F149" i="1" s="1"/>
  <c r="E145" i="1"/>
  <c r="E149" i="1" s="1"/>
  <c r="D145" i="1"/>
  <c r="C145" i="1"/>
  <c r="C149" i="1" s="1"/>
  <c r="C151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Z140" i="1" s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Y139" i="1" s="1"/>
  <c r="Y141" i="1" s="1"/>
  <c r="X137" i="1"/>
  <c r="W137" i="1"/>
  <c r="V137" i="1"/>
  <c r="U137" i="1"/>
  <c r="U139" i="1" s="1"/>
  <c r="U141" i="1" s="1"/>
  <c r="T137" i="1"/>
  <c r="S137" i="1"/>
  <c r="R137" i="1"/>
  <c r="Q137" i="1"/>
  <c r="Q139" i="1" s="1"/>
  <c r="Q141" i="1" s="1"/>
  <c r="P137" i="1"/>
  <c r="O137" i="1"/>
  <c r="N137" i="1"/>
  <c r="M137" i="1"/>
  <c r="M139" i="1" s="1"/>
  <c r="M141" i="1" s="1"/>
  <c r="L137" i="1"/>
  <c r="K137" i="1"/>
  <c r="J137" i="1"/>
  <c r="I137" i="1"/>
  <c r="I139" i="1" s="1"/>
  <c r="I141" i="1" s="1"/>
  <c r="H137" i="1"/>
  <c r="G137" i="1"/>
  <c r="F137" i="1"/>
  <c r="E137" i="1"/>
  <c r="E139" i="1" s="1"/>
  <c r="E141" i="1" s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X135" i="1"/>
  <c r="X139" i="1" s="1"/>
  <c r="X141" i="1" s="1"/>
  <c r="W135" i="1"/>
  <c r="W139" i="1" s="1"/>
  <c r="V135" i="1"/>
  <c r="V139" i="1" s="1"/>
  <c r="U135" i="1"/>
  <c r="T135" i="1"/>
  <c r="T139" i="1" s="1"/>
  <c r="T141" i="1" s="1"/>
  <c r="S135" i="1"/>
  <c r="S139" i="1" s="1"/>
  <c r="R135" i="1"/>
  <c r="R139" i="1" s="1"/>
  <c r="Q135" i="1"/>
  <c r="P135" i="1"/>
  <c r="P139" i="1" s="1"/>
  <c r="P141" i="1" s="1"/>
  <c r="O135" i="1"/>
  <c r="O139" i="1" s="1"/>
  <c r="N135" i="1"/>
  <c r="Z135" i="1" s="1"/>
  <c r="M135" i="1"/>
  <c r="L135" i="1"/>
  <c r="L139" i="1" s="1"/>
  <c r="L141" i="1" s="1"/>
  <c r="K135" i="1"/>
  <c r="K139" i="1" s="1"/>
  <c r="J135" i="1"/>
  <c r="J139" i="1" s="1"/>
  <c r="I135" i="1"/>
  <c r="H135" i="1"/>
  <c r="H139" i="1" s="1"/>
  <c r="H141" i="1" s="1"/>
  <c r="G135" i="1"/>
  <c r="G139" i="1" s="1"/>
  <c r="F135" i="1"/>
  <c r="F139" i="1" s="1"/>
  <c r="E135" i="1"/>
  <c r="D135" i="1"/>
  <c r="D139" i="1" s="1"/>
  <c r="D141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W129" i="1" s="1"/>
  <c r="W131" i="1" s="1"/>
  <c r="V127" i="1"/>
  <c r="U127" i="1"/>
  <c r="T127" i="1"/>
  <c r="S127" i="1"/>
  <c r="S129" i="1" s="1"/>
  <c r="S131" i="1" s="1"/>
  <c r="R127" i="1"/>
  <c r="Q127" i="1"/>
  <c r="P127" i="1"/>
  <c r="O127" i="1"/>
  <c r="O129" i="1" s="1"/>
  <c r="O131" i="1" s="1"/>
  <c r="N127" i="1"/>
  <c r="M127" i="1"/>
  <c r="Z127" i="1" s="1"/>
  <c r="AA127" i="1" s="1"/>
  <c r="L127" i="1"/>
  <c r="K127" i="1"/>
  <c r="K129" i="1" s="1"/>
  <c r="K131" i="1" s="1"/>
  <c r="J127" i="1"/>
  <c r="I127" i="1"/>
  <c r="H127" i="1"/>
  <c r="G127" i="1"/>
  <c r="G129" i="1" s="1"/>
  <c r="G131" i="1" s="1"/>
  <c r="F127" i="1"/>
  <c r="E127" i="1"/>
  <c r="D127" i="1"/>
  <c r="C127" i="1"/>
  <c r="C129" i="1" s="1"/>
  <c r="C131" i="1" s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V125" i="1"/>
  <c r="V129" i="1" s="1"/>
  <c r="V131" i="1" s="1"/>
  <c r="U125" i="1"/>
  <c r="U129" i="1" s="1"/>
  <c r="T125" i="1"/>
  <c r="T129" i="1" s="1"/>
  <c r="S125" i="1"/>
  <c r="R125" i="1"/>
  <c r="R129" i="1" s="1"/>
  <c r="R131" i="1" s="1"/>
  <c r="Q125" i="1"/>
  <c r="Q129" i="1" s="1"/>
  <c r="P125" i="1"/>
  <c r="P129" i="1" s="1"/>
  <c r="O125" i="1"/>
  <c r="N125" i="1"/>
  <c r="N129" i="1" s="1"/>
  <c r="N131" i="1" s="1"/>
  <c r="M125" i="1"/>
  <c r="M129" i="1" s="1"/>
  <c r="L125" i="1"/>
  <c r="L129" i="1" s="1"/>
  <c r="K125" i="1"/>
  <c r="J125" i="1"/>
  <c r="J129" i="1" s="1"/>
  <c r="J131" i="1" s="1"/>
  <c r="I125" i="1"/>
  <c r="I129" i="1" s="1"/>
  <c r="H125" i="1"/>
  <c r="H129" i="1" s="1"/>
  <c r="G125" i="1"/>
  <c r="F125" i="1"/>
  <c r="F129" i="1" s="1"/>
  <c r="F131" i="1" s="1"/>
  <c r="E125" i="1"/>
  <c r="E129" i="1" s="1"/>
  <c r="D125" i="1"/>
  <c r="C125" i="1"/>
  <c r="B125" i="1"/>
  <c r="B129" i="1" s="1"/>
  <c r="B13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X119" i="1" s="1"/>
  <c r="X121" i="1" s="1"/>
  <c r="W117" i="1"/>
  <c r="V117" i="1"/>
  <c r="U117" i="1"/>
  <c r="T117" i="1"/>
  <c r="T119" i="1" s="1"/>
  <c r="T121" i="1" s="1"/>
  <c r="S117" i="1"/>
  <c r="R117" i="1"/>
  <c r="Q117" i="1"/>
  <c r="P117" i="1"/>
  <c r="P119" i="1" s="1"/>
  <c r="P121" i="1" s="1"/>
  <c r="O117" i="1"/>
  <c r="N117" i="1"/>
  <c r="M117" i="1"/>
  <c r="Z117" i="1" s="1"/>
  <c r="L117" i="1"/>
  <c r="L119" i="1" s="1"/>
  <c r="L121" i="1" s="1"/>
  <c r="K117" i="1"/>
  <c r="J117" i="1"/>
  <c r="I117" i="1"/>
  <c r="H117" i="1"/>
  <c r="H119" i="1" s="1"/>
  <c r="H121" i="1" s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W115" i="1"/>
  <c r="W119" i="1" s="1"/>
  <c r="W121" i="1" s="1"/>
  <c r="V115" i="1"/>
  <c r="V119" i="1" s="1"/>
  <c r="U115" i="1"/>
  <c r="U119" i="1" s="1"/>
  <c r="T115" i="1"/>
  <c r="S115" i="1"/>
  <c r="S119" i="1" s="1"/>
  <c r="S121" i="1" s="1"/>
  <c r="R115" i="1"/>
  <c r="R119" i="1" s="1"/>
  <c r="Q115" i="1"/>
  <c r="Q119" i="1" s="1"/>
  <c r="P115" i="1"/>
  <c r="O115" i="1"/>
  <c r="O119" i="1" s="1"/>
  <c r="O121" i="1" s="1"/>
  <c r="N115" i="1"/>
  <c r="N119" i="1" s="1"/>
  <c r="M115" i="1"/>
  <c r="M119" i="1" s="1"/>
  <c r="L115" i="1"/>
  <c r="K115" i="1"/>
  <c r="K119" i="1" s="1"/>
  <c r="K121" i="1" s="1"/>
  <c r="J115" i="1"/>
  <c r="J119" i="1" s="1"/>
  <c r="I115" i="1"/>
  <c r="I119" i="1" s="1"/>
  <c r="H115" i="1"/>
  <c r="G115" i="1"/>
  <c r="G119" i="1" s="1"/>
  <c r="G121" i="1" s="1"/>
  <c r="F115" i="1"/>
  <c r="F119" i="1" s="1"/>
  <c r="E115" i="1"/>
  <c r="E119" i="1" s="1"/>
  <c r="D115" i="1"/>
  <c r="C115" i="1"/>
  <c r="C119" i="1" s="1"/>
  <c r="C121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Y109" i="1" s="1"/>
  <c r="Y111" i="1" s="1"/>
  <c r="X107" i="1"/>
  <c r="W107" i="1"/>
  <c r="V107" i="1"/>
  <c r="U107" i="1"/>
  <c r="U109" i="1" s="1"/>
  <c r="U111" i="1" s="1"/>
  <c r="T107" i="1"/>
  <c r="S107" i="1"/>
  <c r="R107" i="1"/>
  <c r="Q107" i="1"/>
  <c r="Q109" i="1" s="1"/>
  <c r="Q111" i="1" s="1"/>
  <c r="P107" i="1"/>
  <c r="O107" i="1"/>
  <c r="N107" i="1"/>
  <c r="M107" i="1"/>
  <c r="M109" i="1" s="1"/>
  <c r="M111" i="1" s="1"/>
  <c r="L107" i="1"/>
  <c r="K107" i="1"/>
  <c r="J107" i="1"/>
  <c r="I107" i="1"/>
  <c r="I109" i="1" s="1"/>
  <c r="I111" i="1" s="1"/>
  <c r="H107" i="1"/>
  <c r="G107" i="1"/>
  <c r="F107" i="1"/>
  <c r="E107" i="1"/>
  <c r="E109" i="1" s="1"/>
  <c r="E111" i="1" s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X111" i="1" s="1"/>
  <c r="W105" i="1"/>
  <c r="W109" i="1" s="1"/>
  <c r="V105" i="1"/>
  <c r="V109" i="1" s="1"/>
  <c r="U105" i="1"/>
  <c r="T105" i="1"/>
  <c r="T109" i="1" s="1"/>
  <c r="T111" i="1" s="1"/>
  <c r="S105" i="1"/>
  <c r="S109" i="1" s="1"/>
  <c r="R105" i="1"/>
  <c r="R109" i="1" s="1"/>
  <c r="Q105" i="1"/>
  <c r="P105" i="1"/>
  <c r="P109" i="1" s="1"/>
  <c r="P111" i="1" s="1"/>
  <c r="O105" i="1"/>
  <c r="O109" i="1" s="1"/>
  <c r="N105" i="1"/>
  <c r="Z105" i="1" s="1"/>
  <c r="M105" i="1"/>
  <c r="L105" i="1"/>
  <c r="L109" i="1" s="1"/>
  <c r="L111" i="1" s="1"/>
  <c r="K105" i="1"/>
  <c r="K109" i="1" s="1"/>
  <c r="J105" i="1"/>
  <c r="J109" i="1" s="1"/>
  <c r="I105" i="1"/>
  <c r="H105" i="1"/>
  <c r="H109" i="1" s="1"/>
  <c r="H111" i="1" s="1"/>
  <c r="G105" i="1"/>
  <c r="G109" i="1" s="1"/>
  <c r="F105" i="1"/>
  <c r="F109" i="1" s="1"/>
  <c r="E105" i="1"/>
  <c r="D105" i="1"/>
  <c r="D109" i="1" s="1"/>
  <c r="D111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V99" i="1" s="1"/>
  <c r="V101" i="1" s="1"/>
  <c r="U97" i="1"/>
  <c r="T97" i="1"/>
  <c r="S97" i="1"/>
  <c r="R97" i="1"/>
  <c r="R99" i="1" s="1"/>
  <c r="R101" i="1" s="1"/>
  <c r="Q97" i="1"/>
  <c r="P97" i="1"/>
  <c r="O97" i="1"/>
  <c r="N97" i="1"/>
  <c r="N99" i="1" s="1"/>
  <c r="N101" i="1" s="1"/>
  <c r="M97" i="1"/>
  <c r="L97" i="1"/>
  <c r="K97" i="1"/>
  <c r="J97" i="1"/>
  <c r="J99" i="1" s="1"/>
  <c r="J101" i="1" s="1"/>
  <c r="I97" i="1"/>
  <c r="H97" i="1"/>
  <c r="G97" i="1"/>
  <c r="F97" i="1"/>
  <c r="F99" i="1" s="1"/>
  <c r="F101" i="1" s="1"/>
  <c r="E97" i="1"/>
  <c r="D97" i="1"/>
  <c r="C97" i="1"/>
  <c r="B97" i="1"/>
  <c r="B99" i="1" s="1"/>
  <c r="B101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Y101" i="1" s="1"/>
  <c r="X95" i="1"/>
  <c r="X99" i="1" s="1"/>
  <c r="W95" i="1"/>
  <c r="W99" i="1" s="1"/>
  <c r="V95" i="1"/>
  <c r="U95" i="1"/>
  <c r="U99" i="1" s="1"/>
  <c r="U101" i="1" s="1"/>
  <c r="T95" i="1"/>
  <c r="T99" i="1" s="1"/>
  <c r="S95" i="1"/>
  <c r="S99" i="1" s="1"/>
  <c r="R95" i="1"/>
  <c r="Q95" i="1"/>
  <c r="Q99" i="1" s="1"/>
  <c r="Q101" i="1" s="1"/>
  <c r="P95" i="1"/>
  <c r="P99" i="1" s="1"/>
  <c r="O95" i="1"/>
  <c r="O99" i="1" s="1"/>
  <c r="N95" i="1"/>
  <c r="M95" i="1"/>
  <c r="M99" i="1" s="1"/>
  <c r="M101" i="1" s="1"/>
  <c r="L95" i="1"/>
  <c r="L99" i="1" s="1"/>
  <c r="K95" i="1"/>
  <c r="K99" i="1" s="1"/>
  <c r="J95" i="1"/>
  <c r="I95" i="1"/>
  <c r="I99" i="1" s="1"/>
  <c r="I101" i="1" s="1"/>
  <c r="H95" i="1"/>
  <c r="H99" i="1" s="1"/>
  <c r="G95" i="1"/>
  <c r="G99" i="1" s="1"/>
  <c r="F95" i="1"/>
  <c r="E95" i="1"/>
  <c r="E99" i="1" s="1"/>
  <c r="E101" i="1" s="1"/>
  <c r="D95" i="1"/>
  <c r="D99" i="1" s="1"/>
  <c r="C95" i="1"/>
  <c r="C99" i="1" s="1"/>
  <c r="B95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W89" i="1" s="1"/>
  <c r="W91" i="1" s="1"/>
  <c r="V87" i="1"/>
  <c r="U87" i="1"/>
  <c r="T87" i="1"/>
  <c r="S87" i="1"/>
  <c r="S89" i="1" s="1"/>
  <c r="S91" i="1" s="1"/>
  <c r="R87" i="1"/>
  <c r="Q87" i="1"/>
  <c r="P87" i="1"/>
  <c r="O87" i="1"/>
  <c r="O89" i="1" s="1"/>
  <c r="O91" i="1" s="1"/>
  <c r="N87" i="1"/>
  <c r="M87" i="1"/>
  <c r="Z87" i="1" s="1"/>
  <c r="AA87" i="1" s="1"/>
  <c r="L87" i="1"/>
  <c r="K87" i="1"/>
  <c r="K89" i="1" s="1"/>
  <c r="K91" i="1" s="1"/>
  <c r="J87" i="1"/>
  <c r="I87" i="1"/>
  <c r="H87" i="1"/>
  <c r="G87" i="1"/>
  <c r="G89" i="1" s="1"/>
  <c r="G91" i="1" s="1"/>
  <c r="F87" i="1"/>
  <c r="E87" i="1"/>
  <c r="D87" i="1"/>
  <c r="C87" i="1"/>
  <c r="C89" i="1" s="1"/>
  <c r="C91" i="1" s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V85" i="1"/>
  <c r="V89" i="1" s="1"/>
  <c r="V91" i="1" s="1"/>
  <c r="U85" i="1"/>
  <c r="U89" i="1" s="1"/>
  <c r="T85" i="1"/>
  <c r="T89" i="1" s="1"/>
  <c r="S85" i="1"/>
  <c r="R85" i="1"/>
  <c r="R89" i="1" s="1"/>
  <c r="R91" i="1" s="1"/>
  <c r="Q85" i="1"/>
  <c r="Q89" i="1" s="1"/>
  <c r="P85" i="1"/>
  <c r="P89" i="1" s="1"/>
  <c r="O85" i="1"/>
  <c r="N85" i="1"/>
  <c r="N89" i="1" s="1"/>
  <c r="N91" i="1" s="1"/>
  <c r="M85" i="1"/>
  <c r="M89" i="1" s="1"/>
  <c r="L85" i="1"/>
  <c r="L89" i="1" s="1"/>
  <c r="K85" i="1"/>
  <c r="J85" i="1"/>
  <c r="J89" i="1" s="1"/>
  <c r="J91" i="1" s="1"/>
  <c r="I85" i="1"/>
  <c r="I89" i="1" s="1"/>
  <c r="H85" i="1"/>
  <c r="H89" i="1" s="1"/>
  <c r="G85" i="1"/>
  <c r="F85" i="1"/>
  <c r="F89" i="1" s="1"/>
  <c r="F91" i="1" s="1"/>
  <c r="E85" i="1"/>
  <c r="E89" i="1" s="1"/>
  <c r="D85" i="1"/>
  <c r="C85" i="1"/>
  <c r="B85" i="1"/>
  <c r="B89" i="1" s="1"/>
  <c r="B91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A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X79" i="1" s="1"/>
  <c r="X81" i="1" s="1"/>
  <c r="W77" i="1"/>
  <c r="V77" i="1"/>
  <c r="U77" i="1"/>
  <c r="T77" i="1"/>
  <c r="T79" i="1" s="1"/>
  <c r="T81" i="1" s="1"/>
  <c r="S77" i="1"/>
  <c r="R77" i="1"/>
  <c r="Q77" i="1"/>
  <c r="P77" i="1"/>
  <c r="P79" i="1" s="1"/>
  <c r="P81" i="1" s="1"/>
  <c r="O77" i="1"/>
  <c r="N77" i="1"/>
  <c r="M77" i="1"/>
  <c r="Z77" i="1" s="1"/>
  <c r="L77" i="1"/>
  <c r="L79" i="1" s="1"/>
  <c r="L81" i="1" s="1"/>
  <c r="K77" i="1"/>
  <c r="J77" i="1"/>
  <c r="I77" i="1"/>
  <c r="H77" i="1"/>
  <c r="H79" i="1" s="1"/>
  <c r="H81" i="1" s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W75" i="1"/>
  <c r="W79" i="1" s="1"/>
  <c r="W81" i="1" s="1"/>
  <c r="V75" i="1"/>
  <c r="V79" i="1" s="1"/>
  <c r="U75" i="1"/>
  <c r="U79" i="1" s="1"/>
  <c r="T75" i="1"/>
  <c r="S75" i="1"/>
  <c r="S79" i="1" s="1"/>
  <c r="S81" i="1" s="1"/>
  <c r="R75" i="1"/>
  <c r="R79" i="1" s="1"/>
  <c r="Q75" i="1"/>
  <c r="Q79" i="1" s="1"/>
  <c r="P75" i="1"/>
  <c r="O75" i="1"/>
  <c r="O79" i="1" s="1"/>
  <c r="O81" i="1" s="1"/>
  <c r="N75" i="1"/>
  <c r="N79" i="1" s="1"/>
  <c r="M75" i="1"/>
  <c r="M79" i="1" s="1"/>
  <c r="L75" i="1"/>
  <c r="K75" i="1"/>
  <c r="K79" i="1" s="1"/>
  <c r="K81" i="1" s="1"/>
  <c r="J75" i="1"/>
  <c r="J79" i="1" s="1"/>
  <c r="I75" i="1"/>
  <c r="I79" i="1" s="1"/>
  <c r="H75" i="1"/>
  <c r="G75" i="1"/>
  <c r="G79" i="1" s="1"/>
  <c r="G81" i="1" s="1"/>
  <c r="F75" i="1"/>
  <c r="F79" i="1" s="1"/>
  <c r="E75" i="1"/>
  <c r="E79" i="1" s="1"/>
  <c r="D75" i="1"/>
  <c r="C75" i="1"/>
  <c r="C79" i="1" s="1"/>
  <c r="C81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Z70" i="1" s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Y69" i="1" s="1"/>
  <c r="Y71" i="1" s="1"/>
  <c r="X67" i="1"/>
  <c r="W67" i="1"/>
  <c r="V67" i="1"/>
  <c r="U67" i="1"/>
  <c r="U69" i="1" s="1"/>
  <c r="U71" i="1" s="1"/>
  <c r="T67" i="1"/>
  <c r="S67" i="1"/>
  <c r="R67" i="1"/>
  <c r="Q67" i="1"/>
  <c r="Q69" i="1" s="1"/>
  <c r="Q71" i="1" s="1"/>
  <c r="P67" i="1"/>
  <c r="O67" i="1"/>
  <c r="N67" i="1"/>
  <c r="M67" i="1"/>
  <c r="Z67" i="1" s="1"/>
  <c r="AA67" i="1" s="1"/>
  <c r="L67" i="1"/>
  <c r="K67" i="1"/>
  <c r="J67" i="1"/>
  <c r="I67" i="1"/>
  <c r="I69" i="1" s="1"/>
  <c r="I71" i="1" s="1"/>
  <c r="H67" i="1"/>
  <c r="G67" i="1"/>
  <c r="F67" i="1"/>
  <c r="E67" i="1"/>
  <c r="E69" i="1" s="1"/>
  <c r="E71" i="1" s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X69" i="1" s="1"/>
  <c r="X71" i="1" s="1"/>
  <c r="W65" i="1"/>
  <c r="W69" i="1" s="1"/>
  <c r="V65" i="1"/>
  <c r="V69" i="1" s="1"/>
  <c r="U65" i="1"/>
  <c r="T65" i="1"/>
  <c r="T69" i="1" s="1"/>
  <c r="T71" i="1" s="1"/>
  <c r="S65" i="1"/>
  <c r="S69" i="1" s="1"/>
  <c r="R65" i="1"/>
  <c r="R69" i="1" s="1"/>
  <c r="Q65" i="1"/>
  <c r="P65" i="1"/>
  <c r="P69" i="1" s="1"/>
  <c r="P71" i="1" s="1"/>
  <c r="O65" i="1"/>
  <c r="O69" i="1" s="1"/>
  <c r="N65" i="1"/>
  <c r="N69" i="1" s="1"/>
  <c r="M65" i="1"/>
  <c r="L65" i="1"/>
  <c r="L69" i="1" s="1"/>
  <c r="L71" i="1" s="1"/>
  <c r="K65" i="1"/>
  <c r="K69" i="1" s="1"/>
  <c r="J65" i="1"/>
  <c r="J69" i="1" s="1"/>
  <c r="I65" i="1"/>
  <c r="H65" i="1"/>
  <c r="H69" i="1" s="1"/>
  <c r="H71" i="1" s="1"/>
  <c r="G65" i="1"/>
  <c r="G69" i="1" s="1"/>
  <c r="F65" i="1"/>
  <c r="F69" i="1" s="1"/>
  <c r="E65" i="1"/>
  <c r="D65" i="1"/>
  <c r="D69" i="1" s="1"/>
  <c r="D71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V59" i="1" s="1"/>
  <c r="V61" i="1" s="1"/>
  <c r="U57" i="1"/>
  <c r="T57" i="1"/>
  <c r="S57" i="1"/>
  <c r="R57" i="1"/>
  <c r="R59" i="1" s="1"/>
  <c r="R61" i="1" s="1"/>
  <c r="Q57" i="1"/>
  <c r="P57" i="1"/>
  <c r="O57" i="1"/>
  <c r="N57" i="1"/>
  <c r="Z57" i="1" s="1"/>
  <c r="AA57" i="1" s="1"/>
  <c r="M57" i="1"/>
  <c r="L57" i="1"/>
  <c r="K57" i="1"/>
  <c r="J57" i="1"/>
  <c r="J59" i="1" s="1"/>
  <c r="J61" i="1" s="1"/>
  <c r="I57" i="1"/>
  <c r="H57" i="1"/>
  <c r="G57" i="1"/>
  <c r="F57" i="1"/>
  <c r="F59" i="1" s="1"/>
  <c r="F61" i="1" s="1"/>
  <c r="E57" i="1"/>
  <c r="D57" i="1"/>
  <c r="C57" i="1"/>
  <c r="B57" i="1"/>
  <c r="B59" i="1" s="1"/>
  <c r="B61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Y61" i="1" s="1"/>
  <c r="X55" i="1"/>
  <c r="X59" i="1" s="1"/>
  <c r="W55" i="1"/>
  <c r="W59" i="1" s="1"/>
  <c r="V55" i="1"/>
  <c r="U55" i="1"/>
  <c r="U59" i="1" s="1"/>
  <c r="U61" i="1" s="1"/>
  <c r="T55" i="1"/>
  <c r="T59" i="1" s="1"/>
  <c r="S55" i="1"/>
  <c r="S59" i="1" s="1"/>
  <c r="R55" i="1"/>
  <c r="Q55" i="1"/>
  <c r="Q59" i="1" s="1"/>
  <c r="Q61" i="1" s="1"/>
  <c r="P55" i="1"/>
  <c r="P59" i="1" s="1"/>
  <c r="O55" i="1"/>
  <c r="O59" i="1" s="1"/>
  <c r="N55" i="1"/>
  <c r="M55" i="1"/>
  <c r="M59" i="1" s="1"/>
  <c r="M61" i="1" s="1"/>
  <c r="L55" i="1"/>
  <c r="L59" i="1" s="1"/>
  <c r="K55" i="1"/>
  <c r="K59" i="1" s="1"/>
  <c r="J55" i="1"/>
  <c r="I55" i="1"/>
  <c r="I59" i="1" s="1"/>
  <c r="I61" i="1" s="1"/>
  <c r="H55" i="1"/>
  <c r="H59" i="1" s="1"/>
  <c r="G55" i="1"/>
  <c r="G59" i="1" s="1"/>
  <c r="F55" i="1"/>
  <c r="E55" i="1"/>
  <c r="E59" i="1" s="1"/>
  <c r="E61" i="1" s="1"/>
  <c r="D55" i="1"/>
  <c r="D59" i="1" s="1"/>
  <c r="C55" i="1"/>
  <c r="C59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W49" i="1" s="1"/>
  <c r="W51" i="1" s="1"/>
  <c r="V47" i="1"/>
  <c r="U47" i="1"/>
  <c r="T47" i="1"/>
  <c r="S47" i="1"/>
  <c r="S49" i="1" s="1"/>
  <c r="S51" i="1" s="1"/>
  <c r="R47" i="1"/>
  <c r="Q47" i="1"/>
  <c r="P47" i="1"/>
  <c r="O47" i="1"/>
  <c r="O49" i="1" s="1"/>
  <c r="O51" i="1" s="1"/>
  <c r="N47" i="1"/>
  <c r="M47" i="1"/>
  <c r="Z47" i="1" s="1"/>
  <c r="AA47" i="1" s="1"/>
  <c r="L47" i="1"/>
  <c r="K47" i="1"/>
  <c r="K49" i="1" s="1"/>
  <c r="K51" i="1" s="1"/>
  <c r="J47" i="1"/>
  <c r="I47" i="1"/>
  <c r="H47" i="1"/>
  <c r="G47" i="1"/>
  <c r="G49" i="1" s="1"/>
  <c r="G51" i="1" s="1"/>
  <c r="F47" i="1"/>
  <c r="E47" i="1"/>
  <c r="D47" i="1"/>
  <c r="C47" i="1"/>
  <c r="C49" i="1" s="1"/>
  <c r="C51" i="1" s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Z46" i="1" s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V45" i="1"/>
  <c r="V49" i="1" s="1"/>
  <c r="V51" i="1" s="1"/>
  <c r="U45" i="1"/>
  <c r="U49" i="1" s="1"/>
  <c r="T45" i="1"/>
  <c r="T49" i="1" s="1"/>
  <c r="S45" i="1"/>
  <c r="R45" i="1"/>
  <c r="R49" i="1" s="1"/>
  <c r="R51" i="1" s="1"/>
  <c r="Q45" i="1"/>
  <c r="Q49" i="1" s="1"/>
  <c r="P45" i="1"/>
  <c r="P49" i="1" s="1"/>
  <c r="O45" i="1"/>
  <c r="N45" i="1"/>
  <c r="N49" i="1" s="1"/>
  <c r="N51" i="1" s="1"/>
  <c r="M45" i="1"/>
  <c r="M49" i="1" s="1"/>
  <c r="L45" i="1"/>
  <c r="L49" i="1" s="1"/>
  <c r="K45" i="1"/>
  <c r="J45" i="1"/>
  <c r="J49" i="1" s="1"/>
  <c r="J51" i="1" s="1"/>
  <c r="I45" i="1"/>
  <c r="I49" i="1" s="1"/>
  <c r="H45" i="1"/>
  <c r="H49" i="1" s="1"/>
  <c r="G45" i="1"/>
  <c r="F45" i="1"/>
  <c r="F49" i="1" s="1"/>
  <c r="F51" i="1" s="1"/>
  <c r="E45" i="1"/>
  <c r="E49" i="1" s="1"/>
  <c r="D45" i="1"/>
  <c r="C45" i="1"/>
  <c r="B45" i="1"/>
  <c r="B49" i="1" s="1"/>
  <c r="B51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AA38" i="1" s="1"/>
  <c r="L38" i="1"/>
  <c r="K38" i="1"/>
  <c r="J38" i="1"/>
  <c r="I38" i="1"/>
  <c r="H38" i="1"/>
  <c r="G38" i="1"/>
  <c r="F38" i="1"/>
  <c r="E38" i="1"/>
  <c r="D38" i="1"/>
  <c r="C38" i="1"/>
  <c r="B38" i="1"/>
  <c r="Y37" i="1"/>
  <c r="Y39" i="1" s="1"/>
  <c r="Y41" i="1" s="1"/>
  <c r="X37" i="1"/>
  <c r="W37" i="1"/>
  <c r="V37" i="1"/>
  <c r="U37" i="1"/>
  <c r="U39" i="1" s="1"/>
  <c r="U41" i="1" s="1"/>
  <c r="T37" i="1"/>
  <c r="S37" i="1"/>
  <c r="R37" i="1"/>
  <c r="Q37" i="1"/>
  <c r="Q39" i="1" s="1"/>
  <c r="Q41" i="1" s="1"/>
  <c r="P37" i="1"/>
  <c r="O37" i="1"/>
  <c r="N37" i="1"/>
  <c r="M37" i="1"/>
  <c r="Z37" i="1" s="1"/>
  <c r="L37" i="1"/>
  <c r="K37" i="1"/>
  <c r="J37" i="1"/>
  <c r="I37" i="1"/>
  <c r="I39" i="1" s="1"/>
  <c r="I41" i="1" s="1"/>
  <c r="H37" i="1"/>
  <c r="G37" i="1"/>
  <c r="F37" i="1"/>
  <c r="E37" i="1"/>
  <c r="E39" i="1" s="1"/>
  <c r="E41" i="1" s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X39" i="1" s="1"/>
  <c r="X41" i="1" s="1"/>
  <c r="W35" i="1"/>
  <c r="W39" i="1" s="1"/>
  <c r="V35" i="1"/>
  <c r="V39" i="1" s="1"/>
  <c r="U35" i="1"/>
  <c r="T35" i="1"/>
  <c r="T39" i="1" s="1"/>
  <c r="T41" i="1" s="1"/>
  <c r="S35" i="1"/>
  <c r="S39" i="1" s="1"/>
  <c r="R35" i="1"/>
  <c r="R39" i="1" s="1"/>
  <c r="Q35" i="1"/>
  <c r="P35" i="1"/>
  <c r="P39" i="1" s="1"/>
  <c r="P41" i="1" s="1"/>
  <c r="O35" i="1"/>
  <c r="O39" i="1" s="1"/>
  <c r="N35" i="1"/>
  <c r="N39" i="1" s="1"/>
  <c r="M35" i="1"/>
  <c r="L35" i="1"/>
  <c r="L39" i="1" s="1"/>
  <c r="L41" i="1" s="1"/>
  <c r="K35" i="1"/>
  <c r="K39" i="1" s="1"/>
  <c r="J35" i="1"/>
  <c r="J39" i="1" s="1"/>
  <c r="I35" i="1"/>
  <c r="H35" i="1"/>
  <c r="H39" i="1" s="1"/>
  <c r="H41" i="1" s="1"/>
  <c r="G35" i="1"/>
  <c r="G39" i="1" s="1"/>
  <c r="F35" i="1"/>
  <c r="F39" i="1" s="1"/>
  <c r="E35" i="1"/>
  <c r="D35" i="1"/>
  <c r="D39" i="1" s="1"/>
  <c r="D41" i="1" s="1"/>
  <c r="C35" i="1"/>
  <c r="C39" i="1" s="1"/>
  <c r="B35" i="1"/>
  <c r="B39" i="1" s="1"/>
  <c r="Y30" i="1"/>
  <c r="Y20" i="1" s="1"/>
  <c r="X30" i="1"/>
  <c r="W30" i="1"/>
  <c r="V30" i="1"/>
  <c r="V20" i="1" s="1"/>
  <c r="U30" i="1"/>
  <c r="U20" i="1" s="1"/>
  <c r="T30" i="1"/>
  <c r="S30" i="1"/>
  <c r="R30" i="1"/>
  <c r="R20" i="1" s="1"/>
  <c r="Q30" i="1"/>
  <c r="Q20" i="1" s="1"/>
  <c r="P30" i="1"/>
  <c r="O30" i="1"/>
  <c r="N30" i="1"/>
  <c r="N20" i="1" s="1"/>
  <c r="M30" i="1"/>
  <c r="Z30" i="1" s="1"/>
  <c r="L30" i="1"/>
  <c r="K30" i="1"/>
  <c r="J30" i="1"/>
  <c r="J20" i="1" s="1"/>
  <c r="I30" i="1"/>
  <c r="I20" i="1" s="1"/>
  <c r="H30" i="1"/>
  <c r="G30" i="1"/>
  <c r="F30" i="1"/>
  <c r="F20" i="1" s="1"/>
  <c r="E30" i="1"/>
  <c r="E20" i="1" s="1"/>
  <c r="D30" i="1"/>
  <c r="C30" i="1"/>
  <c r="B30" i="1"/>
  <c r="B20" i="1" s="1"/>
  <c r="Y28" i="1"/>
  <c r="Y18" i="1" s="1"/>
  <c r="Y208" i="1" s="1"/>
  <c r="X28" i="1"/>
  <c r="W28" i="1"/>
  <c r="W18" i="1" s="1"/>
  <c r="W208" i="1" s="1"/>
  <c r="V28" i="1"/>
  <c r="V18" i="1" s="1"/>
  <c r="V208" i="1" s="1"/>
  <c r="U28" i="1"/>
  <c r="U18" i="1" s="1"/>
  <c r="U208" i="1" s="1"/>
  <c r="T28" i="1"/>
  <c r="S28" i="1"/>
  <c r="S18" i="1" s="1"/>
  <c r="S208" i="1" s="1"/>
  <c r="R28" i="1"/>
  <c r="R18" i="1" s="1"/>
  <c r="R208" i="1" s="1"/>
  <c r="Q28" i="1"/>
  <c r="Q18" i="1" s="1"/>
  <c r="Q208" i="1" s="1"/>
  <c r="P28" i="1"/>
  <c r="O28" i="1"/>
  <c r="O18" i="1" s="1"/>
  <c r="O208" i="1" s="1"/>
  <c r="N28" i="1"/>
  <c r="N18" i="1" s="1"/>
  <c r="N208" i="1" s="1"/>
  <c r="M28" i="1"/>
  <c r="Z28" i="1" s="1"/>
  <c r="AA28" i="1" s="1"/>
  <c r="L28" i="1"/>
  <c r="K28" i="1"/>
  <c r="K18" i="1" s="1"/>
  <c r="K208" i="1" s="1"/>
  <c r="J28" i="1"/>
  <c r="J18" i="1" s="1"/>
  <c r="J208" i="1" s="1"/>
  <c r="I28" i="1"/>
  <c r="I18" i="1" s="1"/>
  <c r="I208" i="1" s="1"/>
  <c r="H28" i="1"/>
  <c r="G28" i="1"/>
  <c r="G18" i="1" s="1"/>
  <c r="G208" i="1" s="1"/>
  <c r="F28" i="1"/>
  <c r="F18" i="1" s="1"/>
  <c r="F208" i="1" s="1"/>
  <c r="E28" i="1"/>
  <c r="E18" i="1" s="1"/>
  <c r="E208" i="1" s="1"/>
  <c r="D28" i="1"/>
  <c r="C28" i="1"/>
  <c r="C18" i="1" s="1"/>
  <c r="C208" i="1" s="1"/>
  <c r="B28" i="1"/>
  <c r="B18" i="1" s="1"/>
  <c r="B208" i="1" s="1"/>
  <c r="Y27" i="1"/>
  <c r="Y17" i="1" s="1"/>
  <c r="Y207" i="1" s="1"/>
  <c r="X27" i="1"/>
  <c r="X29" i="1" s="1"/>
  <c r="W27" i="1"/>
  <c r="W29" i="1" s="1"/>
  <c r="W31" i="1" s="1"/>
  <c r="V27" i="1"/>
  <c r="U27" i="1"/>
  <c r="U17" i="1" s="1"/>
  <c r="U207" i="1" s="1"/>
  <c r="T27" i="1"/>
  <c r="T17" i="1" s="1"/>
  <c r="T207" i="1" s="1"/>
  <c r="S27" i="1"/>
  <c r="S17" i="1" s="1"/>
  <c r="S207" i="1" s="1"/>
  <c r="R27" i="1"/>
  <c r="Q27" i="1"/>
  <c r="Q17" i="1" s="1"/>
  <c r="Q207" i="1" s="1"/>
  <c r="P27" i="1"/>
  <c r="P17" i="1" s="1"/>
  <c r="P207" i="1" s="1"/>
  <c r="O27" i="1"/>
  <c r="O29" i="1" s="1"/>
  <c r="O31" i="1" s="1"/>
  <c r="N27" i="1"/>
  <c r="M27" i="1"/>
  <c r="Z27" i="1" s="1"/>
  <c r="AA27" i="1" s="1"/>
  <c r="L27" i="1"/>
  <c r="L17" i="1" s="1"/>
  <c r="L207" i="1" s="1"/>
  <c r="K27" i="1"/>
  <c r="K17" i="1" s="1"/>
  <c r="K207" i="1" s="1"/>
  <c r="J27" i="1"/>
  <c r="I27" i="1"/>
  <c r="I17" i="1" s="1"/>
  <c r="I207" i="1" s="1"/>
  <c r="H27" i="1"/>
  <c r="H29" i="1" s="1"/>
  <c r="G27" i="1"/>
  <c r="G29" i="1" s="1"/>
  <c r="G31" i="1" s="1"/>
  <c r="F27" i="1"/>
  <c r="E27" i="1"/>
  <c r="E17" i="1" s="1"/>
  <c r="E207" i="1" s="1"/>
  <c r="D27" i="1"/>
  <c r="D17" i="1" s="1"/>
  <c r="C27" i="1"/>
  <c r="C17" i="1" s="1"/>
  <c r="C207" i="1" s="1"/>
  <c r="B27" i="1"/>
  <c r="Y26" i="1"/>
  <c r="X26" i="1"/>
  <c r="X16" i="1" s="1"/>
  <c r="W26" i="1"/>
  <c r="W16" i="1" s="1"/>
  <c r="W206" i="1" s="1"/>
  <c r="V26" i="1"/>
  <c r="V16" i="1" s="1"/>
  <c r="V206" i="1" s="1"/>
  <c r="U26" i="1"/>
  <c r="T26" i="1"/>
  <c r="T16" i="1" s="1"/>
  <c r="S26" i="1"/>
  <c r="S16" i="1" s="1"/>
  <c r="R26" i="1"/>
  <c r="R16" i="1" s="1"/>
  <c r="R206" i="1" s="1"/>
  <c r="Q26" i="1"/>
  <c r="P26" i="1"/>
  <c r="P16" i="1" s="1"/>
  <c r="O26" i="1"/>
  <c r="O16" i="1" s="1"/>
  <c r="O206" i="1" s="1"/>
  <c r="N26" i="1"/>
  <c r="Z26" i="1" s="1"/>
  <c r="M26" i="1"/>
  <c r="L26" i="1"/>
  <c r="L16" i="1" s="1"/>
  <c r="K26" i="1"/>
  <c r="K16" i="1" s="1"/>
  <c r="J26" i="1"/>
  <c r="J16" i="1" s="1"/>
  <c r="J206" i="1" s="1"/>
  <c r="I26" i="1"/>
  <c r="H26" i="1"/>
  <c r="H16" i="1" s="1"/>
  <c r="G26" i="1"/>
  <c r="G16" i="1" s="1"/>
  <c r="G206" i="1" s="1"/>
  <c r="F26" i="1"/>
  <c r="F16" i="1" s="1"/>
  <c r="F206" i="1" s="1"/>
  <c r="E26" i="1"/>
  <c r="D26" i="1"/>
  <c r="D16" i="1" s="1"/>
  <c r="C26" i="1"/>
  <c r="C16" i="1" s="1"/>
  <c r="B26" i="1"/>
  <c r="B16" i="1" s="1"/>
  <c r="B206" i="1" s="1"/>
  <c r="Y25" i="1"/>
  <c r="Y29" i="1" s="1"/>
  <c r="Y31" i="1" s="1"/>
  <c r="X25" i="1"/>
  <c r="W25" i="1"/>
  <c r="W15" i="1" s="1"/>
  <c r="V25" i="1"/>
  <c r="V29" i="1" s="1"/>
  <c r="V31" i="1" s="1"/>
  <c r="U25" i="1"/>
  <c r="U29" i="1" s="1"/>
  <c r="U31" i="1" s="1"/>
  <c r="T25" i="1"/>
  <c r="S25" i="1"/>
  <c r="S15" i="1" s="1"/>
  <c r="S19" i="1" s="1"/>
  <c r="R25" i="1"/>
  <c r="R29" i="1" s="1"/>
  <c r="R31" i="1" s="1"/>
  <c r="Q25" i="1"/>
  <c r="Q29" i="1" s="1"/>
  <c r="Q31" i="1" s="1"/>
  <c r="P25" i="1"/>
  <c r="O25" i="1"/>
  <c r="O15" i="1" s="1"/>
  <c r="N25" i="1"/>
  <c r="N29" i="1" s="1"/>
  <c r="N31" i="1" s="1"/>
  <c r="M25" i="1"/>
  <c r="M29" i="1" s="1"/>
  <c r="M31" i="1" s="1"/>
  <c r="L25" i="1"/>
  <c r="K25" i="1"/>
  <c r="K15" i="1" s="1"/>
  <c r="K19" i="1" s="1"/>
  <c r="J25" i="1"/>
  <c r="J29" i="1" s="1"/>
  <c r="J31" i="1" s="1"/>
  <c r="I25" i="1"/>
  <c r="I29" i="1" s="1"/>
  <c r="I31" i="1" s="1"/>
  <c r="H25" i="1"/>
  <c r="G25" i="1"/>
  <c r="G15" i="1" s="1"/>
  <c r="F25" i="1"/>
  <c r="F29" i="1" s="1"/>
  <c r="F31" i="1" s="1"/>
  <c r="E25" i="1"/>
  <c r="E29" i="1" s="1"/>
  <c r="E31" i="1" s="1"/>
  <c r="D25" i="1"/>
  <c r="C25" i="1"/>
  <c r="C15" i="1" s="1"/>
  <c r="C19" i="1" s="1"/>
  <c r="B25" i="1"/>
  <c r="B29" i="1" s="1"/>
  <c r="B31" i="1" s="1"/>
  <c r="W20" i="1"/>
  <c r="W210" i="1" s="1"/>
  <c r="S20" i="1"/>
  <c r="S210" i="1" s="1"/>
  <c r="O20" i="1"/>
  <c r="O210" i="1" s="1"/>
  <c r="K20" i="1"/>
  <c r="K210" i="1" s="1"/>
  <c r="G20" i="1"/>
  <c r="G210" i="1" s="1"/>
  <c r="C20" i="1"/>
  <c r="C210" i="1" s="1"/>
  <c r="X18" i="1"/>
  <c r="X208" i="1" s="1"/>
  <c r="T18" i="1"/>
  <c r="T208" i="1" s="1"/>
  <c r="P18" i="1"/>
  <c r="P208" i="1" s="1"/>
  <c r="L18" i="1"/>
  <c r="L208" i="1" s="1"/>
  <c r="H18" i="1"/>
  <c r="H208" i="1" s="1"/>
  <c r="D18" i="1"/>
  <c r="D208" i="1" s="1"/>
  <c r="V17" i="1"/>
  <c r="V207" i="1" s="1"/>
  <c r="R17" i="1"/>
  <c r="R207" i="1" s="1"/>
  <c r="N17" i="1"/>
  <c r="N207" i="1" s="1"/>
  <c r="J17" i="1"/>
  <c r="J207" i="1" s="1"/>
  <c r="F17" i="1"/>
  <c r="F207" i="1" s="1"/>
  <c r="B17" i="1"/>
  <c r="B207" i="1" s="1"/>
  <c r="Y16" i="1"/>
  <c r="U16" i="1"/>
  <c r="Q16" i="1"/>
  <c r="M16" i="1"/>
  <c r="I16" i="1"/>
  <c r="E16" i="1"/>
  <c r="X15" i="1"/>
  <c r="T15" i="1"/>
  <c r="T19" i="1" s="1"/>
  <c r="P15" i="1"/>
  <c r="P19" i="1" s="1"/>
  <c r="L15" i="1"/>
  <c r="L19" i="1" s="1"/>
  <c r="H15" i="1"/>
  <c r="D15" i="1"/>
  <c r="F210" i="1" l="1"/>
  <c r="N210" i="1"/>
  <c r="R210" i="1"/>
  <c r="B41" i="1"/>
  <c r="J41" i="1"/>
  <c r="R41" i="1"/>
  <c r="I51" i="1"/>
  <c r="Q51" i="1"/>
  <c r="AA60" i="1"/>
  <c r="AA76" i="1"/>
  <c r="AB76" i="1"/>
  <c r="M81" i="1"/>
  <c r="Y81" i="1"/>
  <c r="M91" i="1"/>
  <c r="AB96" i="1"/>
  <c r="AA96" i="1"/>
  <c r="M121" i="1"/>
  <c r="U121" i="1"/>
  <c r="M131" i="1"/>
  <c r="C41" i="1"/>
  <c r="G41" i="1"/>
  <c r="K41" i="1"/>
  <c r="O41" i="1"/>
  <c r="S41" i="1"/>
  <c r="W41" i="1"/>
  <c r="AA46" i="1"/>
  <c r="AB46" i="1"/>
  <c r="B71" i="1"/>
  <c r="F71" i="1"/>
  <c r="J71" i="1"/>
  <c r="AA70" i="1"/>
  <c r="R71" i="1"/>
  <c r="V71" i="1"/>
  <c r="B81" i="1"/>
  <c r="F81" i="1"/>
  <c r="J81" i="1"/>
  <c r="N81" i="1"/>
  <c r="R81" i="1"/>
  <c r="V81" i="1"/>
  <c r="AB86" i="1"/>
  <c r="AA86" i="1"/>
  <c r="AA105" i="1"/>
  <c r="B111" i="1"/>
  <c r="F111" i="1"/>
  <c r="J111" i="1"/>
  <c r="R111" i="1"/>
  <c r="V111" i="1"/>
  <c r="B121" i="1"/>
  <c r="F121" i="1"/>
  <c r="J121" i="1"/>
  <c r="N121" i="1"/>
  <c r="R121" i="1"/>
  <c r="V121" i="1"/>
  <c r="AB126" i="1"/>
  <c r="AA126" i="1"/>
  <c r="AA146" i="1"/>
  <c r="AB146" i="1"/>
  <c r="E151" i="1"/>
  <c r="I151" i="1"/>
  <c r="M151" i="1"/>
  <c r="Q151" i="1"/>
  <c r="U151" i="1"/>
  <c r="Y151" i="1"/>
  <c r="H161" i="1"/>
  <c r="L161" i="1"/>
  <c r="P161" i="1"/>
  <c r="T161" i="1"/>
  <c r="X161" i="1"/>
  <c r="E81" i="1"/>
  <c r="Q81" i="1"/>
  <c r="I91" i="1"/>
  <c r="U91" i="1"/>
  <c r="AA100" i="1"/>
  <c r="I121" i="1"/>
  <c r="I131" i="1"/>
  <c r="U131" i="1"/>
  <c r="D207" i="1"/>
  <c r="H31" i="1"/>
  <c r="X31" i="1"/>
  <c r="AA36" i="1"/>
  <c r="AA37" i="1"/>
  <c r="C61" i="1"/>
  <c r="G61" i="1"/>
  <c r="K61" i="1"/>
  <c r="O61" i="1"/>
  <c r="S61" i="1"/>
  <c r="W61" i="1"/>
  <c r="C71" i="1"/>
  <c r="G71" i="1"/>
  <c r="K71" i="1"/>
  <c r="O71" i="1"/>
  <c r="S71" i="1"/>
  <c r="W7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AA135" i="1"/>
  <c r="B141" i="1"/>
  <c r="F141" i="1"/>
  <c r="J141" i="1"/>
  <c r="AA140" i="1"/>
  <c r="R141" i="1"/>
  <c r="V141" i="1"/>
  <c r="B151" i="1"/>
  <c r="F151" i="1"/>
  <c r="J151" i="1"/>
  <c r="N151" i="1"/>
  <c r="R151" i="1"/>
  <c r="V151" i="1"/>
  <c r="E161" i="1"/>
  <c r="I161" i="1"/>
  <c r="M161" i="1"/>
  <c r="Q161" i="1"/>
  <c r="U161" i="1"/>
  <c r="Y161" i="1"/>
  <c r="AB166" i="1"/>
  <c r="AA166" i="1"/>
  <c r="C206" i="1"/>
  <c r="K206" i="1"/>
  <c r="S206" i="1"/>
  <c r="AB26" i="1"/>
  <c r="AA26" i="1"/>
  <c r="B210" i="1"/>
  <c r="J210" i="1"/>
  <c r="V210" i="1"/>
  <c r="F41" i="1"/>
  <c r="N41" i="1"/>
  <c r="V41" i="1"/>
  <c r="E51" i="1"/>
  <c r="M51" i="1"/>
  <c r="U51" i="1"/>
  <c r="Y51" i="1"/>
  <c r="I81" i="1"/>
  <c r="U81" i="1"/>
  <c r="E91" i="1"/>
  <c r="Q91" i="1"/>
  <c r="Y91" i="1"/>
  <c r="AA116" i="1"/>
  <c r="AB116" i="1"/>
  <c r="E121" i="1"/>
  <c r="Q121" i="1"/>
  <c r="Y121" i="1"/>
  <c r="E131" i="1"/>
  <c r="Q131" i="1"/>
  <c r="Y131" i="1"/>
  <c r="AB219" i="1"/>
  <c r="AA219" i="1"/>
  <c r="AB277" i="1"/>
  <c r="AA277" i="1"/>
  <c r="E210" i="1"/>
  <c r="I210" i="1"/>
  <c r="AB30" i="1"/>
  <c r="Q210" i="1"/>
  <c r="U210" i="1"/>
  <c r="Y210" i="1"/>
  <c r="AA48" i="1"/>
  <c r="H51" i="1"/>
  <c r="L51" i="1"/>
  <c r="P51" i="1"/>
  <c r="T51" i="1"/>
  <c r="X51" i="1"/>
  <c r="AA56" i="1"/>
  <c r="AA58" i="1"/>
  <c r="D61" i="1"/>
  <c r="H61" i="1"/>
  <c r="L61" i="1"/>
  <c r="P61" i="1"/>
  <c r="T61" i="1"/>
  <c r="X61" i="1"/>
  <c r="AA66" i="1"/>
  <c r="AA77" i="1"/>
  <c r="H91" i="1"/>
  <c r="L91" i="1"/>
  <c r="P91" i="1"/>
  <c r="T91" i="1"/>
  <c r="X91" i="1"/>
  <c r="AA98" i="1"/>
  <c r="D101" i="1"/>
  <c r="H101" i="1"/>
  <c r="L101" i="1"/>
  <c r="P101" i="1"/>
  <c r="T101" i="1"/>
  <c r="X101" i="1"/>
  <c r="AA106" i="1"/>
  <c r="AA117" i="1"/>
  <c r="H131" i="1"/>
  <c r="L131" i="1"/>
  <c r="P131" i="1"/>
  <c r="T131" i="1"/>
  <c r="X131" i="1"/>
  <c r="C141" i="1"/>
  <c r="G141" i="1"/>
  <c r="K141" i="1"/>
  <c r="O141" i="1"/>
  <c r="S141" i="1"/>
  <c r="W141" i="1"/>
  <c r="AB176" i="1"/>
  <c r="AA176" i="1"/>
  <c r="M436" i="1"/>
  <c r="C29" i="1"/>
  <c r="C31" i="1" s="1"/>
  <c r="S29" i="1"/>
  <c r="S31" i="1" s="1"/>
  <c r="M39" i="1"/>
  <c r="M41" i="1" s="1"/>
  <c r="N59" i="1"/>
  <c r="N61" i="1" s="1"/>
  <c r="M69" i="1"/>
  <c r="M71" i="1" s="1"/>
  <c r="D79" i="1"/>
  <c r="D81" i="1" s="1"/>
  <c r="Z97" i="1"/>
  <c r="AA97" i="1" s="1"/>
  <c r="Z110" i="1"/>
  <c r="D119" i="1"/>
  <c r="D121" i="1" s="1"/>
  <c r="Z75" i="1"/>
  <c r="Z80" i="1"/>
  <c r="D89" i="1"/>
  <c r="Z107" i="1"/>
  <c r="AA107" i="1" s="1"/>
  <c r="N109" i="1"/>
  <c r="N111" i="1" s="1"/>
  <c r="Z115" i="1"/>
  <c r="Z120" i="1"/>
  <c r="D129" i="1"/>
  <c r="Z137" i="1"/>
  <c r="AA137" i="1" s="1"/>
  <c r="N139" i="1"/>
  <c r="Z145" i="1"/>
  <c r="Z150" i="1"/>
  <c r="AA156" i="1"/>
  <c r="D159" i="1"/>
  <c r="E179" i="1"/>
  <c r="I179" i="1"/>
  <c r="M179" i="1"/>
  <c r="Z175" i="1"/>
  <c r="Q179" i="1"/>
  <c r="U179" i="1"/>
  <c r="Y179" i="1"/>
  <c r="AA186" i="1"/>
  <c r="Z188" i="1"/>
  <c r="C191" i="1"/>
  <c r="G191" i="1"/>
  <c r="K191" i="1"/>
  <c r="O191" i="1"/>
  <c r="S191" i="1"/>
  <c r="W191" i="1"/>
  <c r="Z216" i="1"/>
  <c r="AA218" i="1"/>
  <c r="D222" i="1"/>
  <c r="AA221" i="1"/>
  <c r="H222" i="1"/>
  <c r="L222" i="1"/>
  <c r="P222" i="1"/>
  <c r="T222" i="1"/>
  <c r="X222" i="1"/>
  <c r="D240" i="1"/>
  <c r="D242" i="1" s="1"/>
  <c r="H240" i="1"/>
  <c r="L240" i="1"/>
  <c r="P240" i="1"/>
  <c r="P242" i="1" s="1"/>
  <c r="T240" i="1"/>
  <c r="T242" i="1" s="1"/>
  <c r="X240" i="1"/>
  <c r="AA241" i="1"/>
  <c r="H242" i="1"/>
  <c r="L242" i="1"/>
  <c r="X242" i="1"/>
  <c r="D250" i="1"/>
  <c r="D252" i="1" s="1"/>
  <c r="H250" i="1"/>
  <c r="H252" i="1" s="1"/>
  <c r="L250" i="1"/>
  <c r="L252" i="1" s="1"/>
  <c r="P250" i="1"/>
  <c r="P252" i="1" s="1"/>
  <c r="T250" i="1"/>
  <c r="T252" i="1" s="1"/>
  <c r="X250" i="1"/>
  <c r="X252" i="1" s="1"/>
  <c r="G258" i="1"/>
  <c r="G438" i="1" s="1"/>
  <c r="W258" i="1"/>
  <c r="W438" i="1" s="1"/>
  <c r="M439" i="1"/>
  <c r="H261" i="1"/>
  <c r="X261" i="1"/>
  <c r="E257" i="1"/>
  <c r="E437" i="1" s="1"/>
  <c r="I257" i="1"/>
  <c r="I437" i="1" s="1"/>
  <c r="M257" i="1"/>
  <c r="Q257" i="1"/>
  <c r="Q437" i="1" s="1"/>
  <c r="U257" i="1"/>
  <c r="U437" i="1" s="1"/>
  <c r="Y257" i="1"/>
  <c r="Y437" i="1" s="1"/>
  <c r="C259" i="1"/>
  <c r="C439" i="1" s="1"/>
  <c r="G259" i="1"/>
  <c r="G439" i="1" s="1"/>
  <c r="K259" i="1"/>
  <c r="K439" i="1" s="1"/>
  <c r="O259" i="1"/>
  <c r="O439" i="1" s="1"/>
  <c r="S259" i="1"/>
  <c r="S439" i="1" s="1"/>
  <c r="W259" i="1"/>
  <c r="W439" i="1" s="1"/>
  <c r="B272" i="1"/>
  <c r="B261" i="1"/>
  <c r="F272" i="1"/>
  <c r="F261" i="1"/>
  <c r="J272" i="1"/>
  <c r="J261" i="1"/>
  <c r="N272" i="1"/>
  <c r="N261" i="1"/>
  <c r="R272" i="1"/>
  <c r="R261" i="1"/>
  <c r="V272" i="1"/>
  <c r="V261" i="1"/>
  <c r="Z271" i="1"/>
  <c r="B290" i="1"/>
  <c r="B256" i="1"/>
  <c r="F290" i="1"/>
  <c r="F256" i="1"/>
  <c r="J290" i="1"/>
  <c r="J256" i="1"/>
  <c r="N290" i="1"/>
  <c r="N256" i="1"/>
  <c r="R290" i="1"/>
  <c r="R256" i="1"/>
  <c r="V290" i="1"/>
  <c r="V256" i="1"/>
  <c r="Z286" i="1"/>
  <c r="AA288" i="1"/>
  <c r="D258" i="1"/>
  <c r="H258" i="1"/>
  <c r="H438" i="1" s="1"/>
  <c r="L258" i="1"/>
  <c r="L438" i="1" s="1"/>
  <c r="P258" i="1"/>
  <c r="P438" i="1" s="1"/>
  <c r="T258" i="1"/>
  <c r="T438" i="1" s="1"/>
  <c r="X258" i="1"/>
  <c r="X438" i="1" s="1"/>
  <c r="H290" i="1"/>
  <c r="H292" i="1" s="1"/>
  <c r="X290" i="1"/>
  <c r="X292" i="1" s="1"/>
  <c r="E300" i="1"/>
  <c r="E302" i="1" s="1"/>
  <c r="I300" i="1"/>
  <c r="I302" i="1" s="1"/>
  <c r="M300" i="1"/>
  <c r="M302" i="1" s="1"/>
  <c r="Q300" i="1"/>
  <c r="Q302" i="1" s="1"/>
  <c r="U300" i="1"/>
  <c r="U302" i="1" s="1"/>
  <c r="Y300" i="1"/>
  <c r="Y302" i="1" s="1"/>
  <c r="AA297" i="1"/>
  <c r="H302" i="1"/>
  <c r="L302" i="1"/>
  <c r="P302" i="1"/>
  <c r="T302" i="1"/>
  <c r="X302" i="1"/>
  <c r="D320" i="1"/>
  <c r="C322" i="1"/>
  <c r="G322" i="1"/>
  <c r="K322" i="1"/>
  <c r="O322" i="1"/>
  <c r="S322" i="1"/>
  <c r="W322" i="1"/>
  <c r="B332" i="1"/>
  <c r="F332" i="1"/>
  <c r="J332" i="1"/>
  <c r="N332" i="1"/>
  <c r="R332" i="1"/>
  <c r="V332" i="1"/>
  <c r="Z338" i="1"/>
  <c r="AA338" i="1" s="1"/>
  <c r="Z339" i="1"/>
  <c r="C350" i="1"/>
  <c r="C352" i="1" s="1"/>
  <c r="G350" i="1"/>
  <c r="G352" i="1" s="1"/>
  <c r="K350" i="1"/>
  <c r="K352" i="1" s="1"/>
  <c r="O350" i="1"/>
  <c r="O352" i="1" s="1"/>
  <c r="S350" i="1"/>
  <c r="S352" i="1" s="1"/>
  <c r="W350" i="1"/>
  <c r="W352" i="1" s="1"/>
  <c r="AA347" i="1"/>
  <c r="Z348" i="1"/>
  <c r="E352" i="1"/>
  <c r="I352" i="1"/>
  <c r="Z351" i="1"/>
  <c r="Q352" i="1"/>
  <c r="U352" i="1"/>
  <c r="Y352" i="1"/>
  <c r="AA359" i="1"/>
  <c r="Z366" i="1"/>
  <c r="Z367" i="1"/>
  <c r="AA369" i="1"/>
  <c r="H372" i="1"/>
  <c r="L372" i="1"/>
  <c r="P372" i="1"/>
  <c r="T372" i="1"/>
  <c r="X372" i="1"/>
  <c r="D380" i="1"/>
  <c r="D382" i="1" s="1"/>
  <c r="H380" i="1"/>
  <c r="H382" i="1" s="1"/>
  <c r="L380" i="1"/>
  <c r="L382" i="1" s="1"/>
  <c r="P380" i="1"/>
  <c r="P382" i="1" s="1"/>
  <c r="T380" i="1"/>
  <c r="T382" i="1" s="1"/>
  <c r="X380" i="1"/>
  <c r="X382" i="1" s="1"/>
  <c r="C382" i="1"/>
  <c r="G382" i="1"/>
  <c r="K382" i="1"/>
  <c r="O382" i="1"/>
  <c r="S382" i="1"/>
  <c r="W382" i="1"/>
  <c r="Z391" i="1"/>
  <c r="M400" i="1"/>
  <c r="B402" i="1"/>
  <c r="F402" i="1"/>
  <c r="J402" i="1"/>
  <c r="N402" i="1"/>
  <c r="R402" i="1"/>
  <c r="V402" i="1"/>
  <c r="Z401" i="1"/>
  <c r="Z408" i="1"/>
  <c r="AA408" i="1" s="1"/>
  <c r="E412" i="1"/>
  <c r="I412" i="1"/>
  <c r="Q412" i="1"/>
  <c r="U412" i="1"/>
  <c r="Y412" i="1"/>
  <c r="M430" i="1"/>
  <c r="Z426" i="1"/>
  <c r="AA431" i="1"/>
  <c r="D432" i="1"/>
  <c r="H432" i="1"/>
  <c r="L432" i="1"/>
  <c r="P432" i="1"/>
  <c r="T432" i="1"/>
  <c r="X432" i="1"/>
  <c r="D459" i="1"/>
  <c r="B461" i="1"/>
  <c r="B451" i="1" s="1"/>
  <c r="F461" i="1"/>
  <c r="F451" i="1" s="1"/>
  <c r="J461" i="1"/>
  <c r="J451" i="1" s="1"/>
  <c r="R461" i="1"/>
  <c r="R451" i="1" s="1"/>
  <c r="V461" i="1"/>
  <c r="V451" i="1" s="1"/>
  <c r="B472" i="1"/>
  <c r="B474" i="1" s="1"/>
  <c r="R472" i="1"/>
  <c r="R474" i="1" s="1"/>
  <c r="J478" i="1"/>
  <c r="D460" i="1"/>
  <c r="E492" i="1"/>
  <c r="E494" i="1" s="1"/>
  <c r="I492" i="1"/>
  <c r="I494" i="1" s="1"/>
  <c r="M492" i="1"/>
  <c r="M494" i="1" s="1"/>
  <c r="Q492" i="1"/>
  <c r="Q494" i="1" s="1"/>
  <c r="U492" i="1"/>
  <c r="U494" i="1" s="1"/>
  <c r="Y492" i="1"/>
  <c r="Y494" i="1" s="1"/>
  <c r="AA499" i="1"/>
  <c r="M504" i="1"/>
  <c r="Z503" i="1"/>
  <c r="Z512" i="1"/>
  <c r="AB512" i="1" s="1"/>
  <c r="AB508" i="1"/>
  <c r="AA509" i="1"/>
  <c r="D479" i="1"/>
  <c r="E524" i="1"/>
  <c r="I524" i="1"/>
  <c r="M524" i="1"/>
  <c r="Q524" i="1"/>
  <c r="U524" i="1"/>
  <c r="Y524" i="1"/>
  <c r="AA528" i="1"/>
  <c r="AA532" i="1" s="1"/>
  <c r="Z532" i="1"/>
  <c r="AB532" i="1" s="1"/>
  <c r="AB528" i="1"/>
  <c r="B534" i="1"/>
  <c r="F534" i="1"/>
  <c r="J534" i="1"/>
  <c r="R534" i="1"/>
  <c r="V534" i="1"/>
  <c r="B554" i="1"/>
  <c r="F554" i="1"/>
  <c r="J554" i="1"/>
  <c r="R554" i="1"/>
  <c r="V554" i="1"/>
  <c r="B574" i="1"/>
  <c r="F574" i="1"/>
  <c r="J574" i="1"/>
  <c r="R574" i="1"/>
  <c r="V574" i="1"/>
  <c r="AA588" i="1"/>
  <c r="AB588" i="1"/>
  <c r="B594" i="1"/>
  <c r="F594" i="1"/>
  <c r="J594" i="1"/>
  <c r="AA593" i="1"/>
  <c r="R594" i="1"/>
  <c r="V594" i="1"/>
  <c r="E614" i="1"/>
  <c r="I614" i="1"/>
  <c r="M614" i="1"/>
  <c r="Q614" i="1"/>
  <c r="U614" i="1"/>
  <c r="Y614" i="1"/>
  <c r="AB618" i="1"/>
  <c r="E634" i="1"/>
  <c r="I634" i="1"/>
  <c r="M634" i="1"/>
  <c r="Q634" i="1"/>
  <c r="U634" i="1"/>
  <c r="Y634" i="1"/>
  <c r="AB638" i="1"/>
  <c r="E654" i="1"/>
  <c r="I654" i="1"/>
  <c r="M654" i="1"/>
  <c r="Q654" i="1"/>
  <c r="U654" i="1"/>
  <c r="Y654" i="1"/>
  <c r="AB661" i="1"/>
  <c r="E667" i="1"/>
  <c r="I667" i="1"/>
  <c r="M667" i="1"/>
  <c r="Q667" i="1"/>
  <c r="U667" i="1"/>
  <c r="Y667" i="1"/>
  <c r="AB679" i="1"/>
  <c r="J723" i="1"/>
  <c r="AB808" i="1"/>
  <c r="AA808" i="1"/>
  <c r="K29" i="1"/>
  <c r="K31" i="1" s="1"/>
  <c r="Z40" i="1"/>
  <c r="Z65" i="1"/>
  <c r="D149" i="1"/>
  <c r="D151" i="1" s="1"/>
  <c r="Z167" i="1"/>
  <c r="AA167" i="1" s="1"/>
  <c r="AA175" i="1"/>
  <c r="AA188" i="1"/>
  <c r="H205" i="1"/>
  <c r="P205" i="1"/>
  <c r="X205" i="1"/>
  <c r="X209" i="1" s="1"/>
  <c r="I15" i="1"/>
  <c r="Q15" i="1"/>
  <c r="Y15" i="1"/>
  <c r="N16" i="1"/>
  <c r="N206" i="1" s="1"/>
  <c r="G17" i="1"/>
  <c r="G207" i="1" s="1"/>
  <c r="O17" i="1"/>
  <c r="O207" i="1" s="1"/>
  <c r="W17" i="1"/>
  <c r="W207" i="1" s="1"/>
  <c r="D20" i="1"/>
  <c r="L20" i="1"/>
  <c r="T20" i="1"/>
  <c r="Z25" i="1"/>
  <c r="D29" i="1"/>
  <c r="D31" i="1" s="1"/>
  <c r="L29" i="1"/>
  <c r="L31" i="1" s="1"/>
  <c r="T29" i="1"/>
  <c r="T31" i="1" s="1"/>
  <c r="F15" i="1"/>
  <c r="F19" i="1" s="1"/>
  <c r="F21" i="1" s="1"/>
  <c r="N15" i="1"/>
  <c r="N19" i="1" s="1"/>
  <c r="N21" i="1" s="1"/>
  <c r="H17" i="1"/>
  <c r="H207" i="1" s="1"/>
  <c r="X17" i="1"/>
  <c r="X207" i="1" s="1"/>
  <c r="M20" i="1"/>
  <c r="Z45" i="1"/>
  <c r="Z49" i="1" s="1"/>
  <c r="AB49" i="1" s="1"/>
  <c r="Z50" i="1"/>
  <c r="AA50" i="1" s="1"/>
  <c r="N71" i="1"/>
  <c r="Z85" i="1"/>
  <c r="Z89" i="1" s="1"/>
  <c r="AB89" i="1" s="1"/>
  <c r="Z90" i="1"/>
  <c r="D91" i="1"/>
  <c r="Z125" i="1"/>
  <c r="Z129" i="1" s="1"/>
  <c r="AB129" i="1" s="1"/>
  <c r="Z130" i="1"/>
  <c r="Z131" i="1" s="1"/>
  <c r="AB131" i="1" s="1"/>
  <c r="D131" i="1"/>
  <c r="N141" i="1"/>
  <c r="Z155" i="1"/>
  <c r="Z159" i="1" s="1"/>
  <c r="AB159" i="1" s="1"/>
  <c r="Z160" i="1"/>
  <c r="Z161" i="1" s="1"/>
  <c r="AB161" i="1" s="1"/>
  <c r="D161" i="1"/>
  <c r="E171" i="1"/>
  <c r="I171" i="1"/>
  <c r="M171" i="1"/>
  <c r="Q171" i="1"/>
  <c r="U171" i="1"/>
  <c r="Y171" i="1"/>
  <c r="B179" i="1"/>
  <c r="B181" i="1" s="1"/>
  <c r="F179" i="1"/>
  <c r="F181" i="1" s="1"/>
  <c r="J179" i="1"/>
  <c r="J181" i="1" s="1"/>
  <c r="N179" i="1"/>
  <c r="N181" i="1" s="1"/>
  <c r="R179" i="1"/>
  <c r="R181" i="1" s="1"/>
  <c r="V179" i="1"/>
  <c r="V181" i="1" s="1"/>
  <c r="H181" i="1"/>
  <c r="L181" i="1"/>
  <c r="P181" i="1"/>
  <c r="T181" i="1"/>
  <c r="X181" i="1"/>
  <c r="D191" i="1"/>
  <c r="H191" i="1"/>
  <c r="L191" i="1"/>
  <c r="P191" i="1"/>
  <c r="T191" i="1"/>
  <c r="X191" i="1"/>
  <c r="Z195" i="1"/>
  <c r="D206" i="1"/>
  <c r="H206" i="1"/>
  <c r="L206" i="1"/>
  <c r="P206" i="1"/>
  <c r="T206" i="1"/>
  <c r="X206" i="1"/>
  <c r="F199" i="1"/>
  <c r="F201" i="1" s="1"/>
  <c r="N199" i="1"/>
  <c r="N201" i="1" s="1"/>
  <c r="V199" i="1"/>
  <c r="V201" i="1" s="1"/>
  <c r="AA200" i="1"/>
  <c r="AA217" i="1"/>
  <c r="B230" i="1"/>
  <c r="B232" i="1" s="1"/>
  <c r="F230" i="1"/>
  <c r="F232" i="1" s="1"/>
  <c r="J230" i="1"/>
  <c r="J232" i="1" s="1"/>
  <c r="N230" i="1"/>
  <c r="N232" i="1" s="1"/>
  <c r="R230" i="1"/>
  <c r="R232" i="1" s="1"/>
  <c r="V230" i="1"/>
  <c r="V232" i="1" s="1"/>
  <c r="Z226" i="1"/>
  <c r="Z227" i="1"/>
  <c r="D232" i="1"/>
  <c r="H232" i="1"/>
  <c r="L232" i="1"/>
  <c r="P232" i="1"/>
  <c r="T232" i="1"/>
  <c r="X232" i="1"/>
  <c r="Z236" i="1"/>
  <c r="Z238" i="1"/>
  <c r="AA238" i="1" s="1"/>
  <c r="Z251" i="1"/>
  <c r="Q256" i="1"/>
  <c r="K258" i="1"/>
  <c r="K438" i="1" s="1"/>
  <c r="L261" i="1"/>
  <c r="C270" i="1"/>
  <c r="C272" i="1" s="1"/>
  <c r="C256" i="1"/>
  <c r="G270" i="1"/>
  <c r="G256" i="1"/>
  <c r="K270" i="1"/>
  <c r="K256" i="1"/>
  <c r="O270" i="1"/>
  <c r="O256" i="1"/>
  <c r="S270" i="1"/>
  <c r="S272" i="1" s="1"/>
  <c r="S256" i="1"/>
  <c r="W270" i="1"/>
  <c r="W256" i="1"/>
  <c r="D259" i="1"/>
  <c r="H259" i="1"/>
  <c r="H439" i="1" s="1"/>
  <c r="L259" i="1"/>
  <c r="L439" i="1" s="1"/>
  <c r="P259" i="1"/>
  <c r="P439" i="1" s="1"/>
  <c r="T259" i="1"/>
  <c r="T439" i="1" s="1"/>
  <c r="X259" i="1"/>
  <c r="X439" i="1" s="1"/>
  <c r="G272" i="1"/>
  <c r="K272" i="1"/>
  <c r="O272" i="1"/>
  <c r="W272" i="1"/>
  <c r="AA287" i="1"/>
  <c r="E258" i="1"/>
  <c r="E438" i="1" s="1"/>
  <c r="I258" i="1"/>
  <c r="I438" i="1" s="1"/>
  <c r="Q258" i="1"/>
  <c r="Q438" i="1" s="1"/>
  <c r="U258" i="1"/>
  <c r="U438" i="1" s="1"/>
  <c r="Y258" i="1"/>
  <c r="Y438" i="1" s="1"/>
  <c r="E261" i="1"/>
  <c r="I292" i="1"/>
  <c r="I261" i="1"/>
  <c r="Z291" i="1"/>
  <c r="M261" i="1"/>
  <c r="Q261" i="1"/>
  <c r="U261" i="1"/>
  <c r="Y261" i="1"/>
  <c r="B310" i="1"/>
  <c r="B312" i="1" s="1"/>
  <c r="F310" i="1"/>
  <c r="J310" i="1"/>
  <c r="N310" i="1"/>
  <c r="R310" i="1"/>
  <c r="R312" i="1" s="1"/>
  <c r="V310" i="1"/>
  <c r="Z306" i="1"/>
  <c r="AA311" i="1"/>
  <c r="D322" i="1"/>
  <c r="D340" i="1"/>
  <c r="H340" i="1"/>
  <c r="H342" i="1" s="1"/>
  <c r="L340" i="1"/>
  <c r="P340" i="1"/>
  <c r="T340" i="1"/>
  <c r="X340" i="1"/>
  <c r="X342" i="1" s="1"/>
  <c r="C342" i="1"/>
  <c r="G342" i="1"/>
  <c r="K342" i="1"/>
  <c r="O342" i="1"/>
  <c r="S342" i="1"/>
  <c r="W342" i="1"/>
  <c r="B352" i="1"/>
  <c r="F352" i="1"/>
  <c r="J352" i="1"/>
  <c r="N352" i="1"/>
  <c r="R352" i="1"/>
  <c r="V352" i="1"/>
  <c r="Z358" i="1"/>
  <c r="B362" i="1"/>
  <c r="F362" i="1"/>
  <c r="J362" i="1"/>
  <c r="N362" i="1"/>
  <c r="R362" i="1"/>
  <c r="V362" i="1"/>
  <c r="E372" i="1"/>
  <c r="I372" i="1"/>
  <c r="M372" i="1"/>
  <c r="Z371" i="1"/>
  <c r="AA371" i="1" s="1"/>
  <c r="Q372" i="1"/>
  <c r="U372" i="1"/>
  <c r="Y372" i="1"/>
  <c r="Z376" i="1"/>
  <c r="AA377" i="1"/>
  <c r="AA387" i="1"/>
  <c r="C392" i="1"/>
  <c r="G392" i="1"/>
  <c r="K392" i="1"/>
  <c r="O392" i="1"/>
  <c r="S392" i="1"/>
  <c r="W392" i="1"/>
  <c r="Z411" i="1"/>
  <c r="C420" i="1"/>
  <c r="G420" i="1"/>
  <c r="G422" i="1" s="1"/>
  <c r="K420" i="1"/>
  <c r="O420" i="1"/>
  <c r="S420" i="1"/>
  <c r="W420" i="1"/>
  <c r="W422" i="1" s="1"/>
  <c r="Z417" i="1"/>
  <c r="AB417" i="1" s="1"/>
  <c r="Z419" i="1"/>
  <c r="AA419" i="1" s="1"/>
  <c r="M420" i="1"/>
  <c r="M422" i="1" s="1"/>
  <c r="B422" i="1"/>
  <c r="F422" i="1"/>
  <c r="J422" i="1"/>
  <c r="R422" i="1"/>
  <c r="V422" i="1"/>
  <c r="Z421" i="1"/>
  <c r="Z428" i="1"/>
  <c r="AA428" i="1" s="1"/>
  <c r="M432" i="1"/>
  <c r="E472" i="1"/>
  <c r="E474" i="1" s="1"/>
  <c r="I472" i="1"/>
  <c r="I474" i="1" s="1"/>
  <c r="M472" i="1"/>
  <c r="M474" i="1" s="1"/>
  <c r="Z468" i="1"/>
  <c r="Q472" i="1"/>
  <c r="Q474" i="1" s="1"/>
  <c r="U472" i="1"/>
  <c r="U474" i="1" s="1"/>
  <c r="Y472" i="1"/>
  <c r="Y474" i="1" s="1"/>
  <c r="L474" i="1"/>
  <c r="N478" i="1"/>
  <c r="N481" i="1"/>
  <c r="Z481" i="1" s="1"/>
  <c r="M479" i="1"/>
  <c r="Z489" i="1"/>
  <c r="AB489" i="1" s="1"/>
  <c r="D481" i="1"/>
  <c r="C494" i="1"/>
  <c r="C483" i="1"/>
  <c r="G494" i="1"/>
  <c r="G483" i="1"/>
  <c r="K494" i="1"/>
  <c r="K483" i="1"/>
  <c r="O494" i="1"/>
  <c r="O483" i="1"/>
  <c r="S494" i="1"/>
  <c r="S483" i="1"/>
  <c r="W494" i="1"/>
  <c r="W483" i="1"/>
  <c r="B504" i="1"/>
  <c r="F504" i="1"/>
  <c r="J504" i="1"/>
  <c r="N504" i="1"/>
  <c r="R504" i="1"/>
  <c r="V504" i="1"/>
  <c r="AA508" i="1"/>
  <c r="AA512" i="1" s="1"/>
  <c r="B514" i="1"/>
  <c r="F514" i="1"/>
  <c r="J514" i="1"/>
  <c r="Z514" i="1"/>
  <c r="AB514" i="1" s="1"/>
  <c r="R514" i="1"/>
  <c r="V51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AA603" i="1"/>
  <c r="R604" i="1"/>
  <c r="V604" i="1"/>
  <c r="Z612" i="1"/>
  <c r="AB612" i="1" s="1"/>
  <c r="AB608" i="1"/>
  <c r="AA609" i="1"/>
  <c r="AB609" i="1"/>
  <c r="B624" i="1"/>
  <c r="F624" i="1"/>
  <c r="J624" i="1"/>
  <c r="AA623" i="1"/>
  <c r="R624" i="1"/>
  <c r="V624" i="1"/>
  <c r="Z632" i="1"/>
  <c r="AB632" i="1" s="1"/>
  <c r="AB628" i="1"/>
  <c r="AA629" i="1"/>
  <c r="AB629" i="1"/>
  <c r="B644" i="1"/>
  <c r="F644" i="1"/>
  <c r="J644" i="1"/>
  <c r="AA643" i="1"/>
  <c r="R644" i="1"/>
  <c r="V644" i="1"/>
  <c r="Z652" i="1"/>
  <c r="AB652" i="1" s="1"/>
  <c r="AB648" i="1"/>
  <c r="AA649" i="1"/>
  <c r="AA652" i="1" s="1"/>
  <c r="AB649" i="1"/>
  <c r="B667" i="1"/>
  <c r="F667" i="1"/>
  <c r="J667" i="1"/>
  <c r="AA666" i="1"/>
  <c r="AB666" i="1"/>
  <c r="R667" i="1"/>
  <c r="V667" i="1"/>
  <c r="B680" i="1"/>
  <c r="F680" i="1"/>
  <c r="J680" i="1"/>
  <c r="R680" i="1"/>
  <c r="V680" i="1"/>
  <c r="I733" i="1"/>
  <c r="Q733" i="1"/>
  <c r="Y733" i="1"/>
  <c r="AA738" i="1"/>
  <c r="AB768" i="1"/>
  <c r="AA768" i="1"/>
  <c r="AB858" i="1"/>
  <c r="AA858" i="1"/>
  <c r="Z35" i="1"/>
  <c r="E15" i="1"/>
  <c r="M15" i="1"/>
  <c r="U15" i="1"/>
  <c r="M18" i="1"/>
  <c r="H20" i="1"/>
  <c r="P20" i="1"/>
  <c r="X20" i="1"/>
  <c r="P29" i="1"/>
  <c r="P31" i="1" s="1"/>
  <c r="D49" i="1"/>
  <c r="D51" i="1" s="1"/>
  <c r="B15" i="1"/>
  <c r="J15" i="1"/>
  <c r="R15" i="1"/>
  <c r="V15" i="1"/>
  <c r="V19" i="1" s="1"/>
  <c r="V21" i="1" s="1"/>
  <c r="D19" i="1"/>
  <c r="M17" i="1"/>
  <c r="C21" i="1"/>
  <c r="K21" i="1"/>
  <c r="S21" i="1"/>
  <c r="AA30" i="1"/>
  <c r="Z55" i="1"/>
  <c r="Z95" i="1"/>
  <c r="V169" i="1"/>
  <c r="Z165" i="1"/>
  <c r="B171" i="1"/>
  <c r="F171" i="1"/>
  <c r="J171" i="1"/>
  <c r="N171" i="1"/>
  <c r="R171" i="1"/>
  <c r="V171" i="1"/>
  <c r="Z170" i="1"/>
  <c r="Z177" i="1"/>
  <c r="AA177" i="1" s="1"/>
  <c r="AA178" i="1"/>
  <c r="D179" i="1"/>
  <c r="D181" i="1" s="1"/>
  <c r="E181" i="1"/>
  <c r="I181" i="1"/>
  <c r="M181" i="1"/>
  <c r="Z180" i="1"/>
  <c r="AA180" i="1" s="1"/>
  <c r="Q181" i="1"/>
  <c r="U181" i="1"/>
  <c r="Y181" i="1"/>
  <c r="Z190" i="1"/>
  <c r="C205" i="1"/>
  <c r="C209" i="1" s="1"/>
  <c r="C199" i="1"/>
  <c r="C201" i="1" s="1"/>
  <c r="G205" i="1"/>
  <c r="G209" i="1" s="1"/>
  <c r="G211" i="1" s="1"/>
  <c r="G199" i="1"/>
  <c r="G201" i="1" s="1"/>
  <c r="K205" i="1"/>
  <c r="K209" i="1" s="1"/>
  <c r="K211" i="1" s="1"/>
  <c r="K199" i="1"/>
  <c r="K201" i="1" s="1"/>
  <c r="O205" i="1"/>
  <c r="O209" i="1" s="1"/>
  <c r="O211" i="1" s="1"/>
  <c r="O199" i="1"/>
  <c r="O201" i="1" s="1"/>
  <c r="S205" i="1"/>
  <c r="S209" i="1" s="1"/>
  <c r="S211" i="1" s="1"/>
  <c r="S199" i="1"/>
  <c r="S201" i="1" s="1"/>
  <c r="W205" i="1"/>
  <c r="W209" i="1" s="1"/>
  <c r="W211" i="1" s="1"/>
  <c r="W199" i="1"/>
  <c r="W201" i="1" s="1"/>
  <c r="E206" i="1"/>
  <c r="I206" i="1"/>
  <c r="M206" i="1"/>
  <c r="Z206" i="1" s="1"/>
  <c r="AB206" i="1" s="1"/>
  <c r="Q206" i="1"/>
  <c r="U206" i="1"/>
  <c r="Y206" i="1"/>
  <c r="AB221" i="1"/>
  <c r="C230" i="1"/>
  <c r="C232" i="1" s="1"/>
  <c r="G230" i="1"/>
  <c r="G232" i="1" s="1"/>
  <c r="K230" i="1"/>
  <c r="K232" i="1" s="1"/>
  <c r="O230" i="1"/>
  <c r="O232" i="1" s="1"/>
  <c r="S230" i="1"/>
  <c r="S232" i="1" s="1"/>
  <c r="W230" i="1"/>
  <c r="W232" i="1" s="1"/>
  <c r="Z228" i="1"/>
  <c r="AA228" i="1" s="1"/>
  <c r="E232" i="1"/>
  <c r="I232" i="1"/>
  <c r="Z231" i="1"/>
  <c r="Q232" i="1"/>
  <c r="U232" i="1"/>
  <c r="Y232" i="1"/>
  <c r="Z237" i="1"/>
  <c r="AB237" i="1" s="1"/>
  <c r="Z246" i="1"/>
  <c r="Z247" i="1"/>
  <c r="Z249" i="1"/>
  <c r="AA249" i="1" s="1"/>
  <c r="E256" i="1"/>
  <c r="U256" i="1"/>
  <c r="O258" i="1"/>
  <c r="O438" i="1" s="1"/>
  <c r="E439" i="1"/>
  <c r="U439" i="1"/>
  <c r="P261" i="1"/>
  <c r="D270" i="1"/>
  <c r="D272" i="1" s="1"/>
  <c r="H270" i="1"/>
  <c r="H272" i="1" s="1"/>
  <c r="L270" i="1"/>
  <c r="L272" i="1" s="1"/>
  <c r="P270" i="1"/>
  <c r="P272" i="1" s="1"/>
  <c r="T270" i="1"/>
  <c r="T272" i="1" s="1"/>
  <c r="X270" i="1"/>
  <c r="X272" i="1" s="1"/>
  <c r="AA281" i="1"/>
  <c r="D282" i="1"/>
  <c r="C257" i="1"/>
  <c r="C437" i="1" s="1"/>
  <c r="G257" i="1"/>
  <c r="G437" i="1" s="1"/>
  <c r="K257" i="1"/>
  <c r="K437" i="1" s="1"/>
  <c r="O257" i="1"/>
  <c r="O437" i="1" s="1"/>
  <c r="S257" i="1"/>
  <c r="S437" i="1" s="1"/>
  <c r="W257" i="1"/>
  <c r="W437" i="1" s="1"/>
  <c r="B259" i="1"/>
  <c r="B439" i="1" s="1"/>
  <c r="F259" i="1"/>
  <c r="F439" i="1" s="1"/>
  <c r="J259" i="1"/>
  <c r="J439" i="1" s="1"/>
  <c r="N259" i="1"/>
  <c r="N439" i="1" s="1"/>
  <c r="R259" i="1"/>
  <c r="R439" i="1" s="1"/>
  <c r="V259" i="1"/>
  <c r="V439" i="1" s="1"/>
  <c r="Z289" i="1"/>
  <c r="AA289" i="1" s="1"/>
  <c r="P290" i="1"/>
  <c r="P292" i="1" s="1"/>
  <c r="B292" i="1"/>
  <c r="F292" i="1"/>
  <c r="J292" i="1"/>
  <c r="N292" i="1"/>
  <c r="R292" i="1"/>
  <c r="V292" i="1"/>
  <c r="B258" i="1"/>
  <c r="B438" i="1" s="1"/>
  <c r="F258" i="1"/>
  <c r="F438" i="1" s="1"/>
  <c r="J258" i="1"/>
  <c r="J438" i="1" s="1"/>
  <c r="N258" i="1"/>
  <c r="N438" i="1" s="1"/>
  <c r="R258" i="1"/>
  <c r="R438" i="1" s="1"/>
  <c r="V258" i="1"/>
  <c r="V438" i="1" s="1"/>
  <c r="Z298" i="1"/>
  <c r="AA298" i="1" s="1"/>
  <c r="Z299" i="1"/>
  <c r="AA299" i="1" s="1"/>
  <c r="N300" i="1"/>
  <c r="N302" i="1" s="1"/>
  <c r="Z301" i="1"/>
  <c r="C310" i="1"/>
  <c r="C312" i="1" s="1"/>
  <c r="G310" i="1"/>
  <c r="G312" i="1" s="1"/>
  <c r="K310" i="1"/>
  <c r="K312" i="1" s="1"/>
  <c r="O310" i="1"/>
  <c r="O312" i="1" s="1"/>
  <c r="S310" i="1"/>
  <c r="S312" i="1" s="1"/>
  <c r="W310" i="1"/>
  <c r="W312" i="1" s="1"/>
  <c r="Z307" i="1"/>
  <c r="Z308" i="1"/>
  <c r="AA308" i="1" s="1"/>
  <c r="E312" i="1"/>
  <c r="I312" i="1"/>
  <c r="Z311" i="1"/>
  <c r="Q312" i="1"/>
  <c r="U312" i="1"/>
  <c r="Y312" i="1"/>
  <c r="AA319" i="1"/>
  <c r="Z326" i="1"/>
  <c r="Z327" i="1"/>
  <c r="AA328" i="1"/>
  <c r="AA331" i="1"/>
  <c r="E340" i="1"/>
  <c r="E342" i="1" s="1"/>
  <c r="I340" i="1"/>
  <c r="I342" i="1" s="1"/>
  <c r="M340" i="1"/>
  <c r="M342" i="1" s="1"/>
  <c r="Q340" i="1"/>
  <c r="Q342" i="1" s="1"/>
  <c r="U340" i="1"/>
  <c r="U342" i="1" s="1"/>
  <c r="Y340" i="1"/>
  <c r="Y342" i="1" s="1"/>
  <c r="AA337" i="1"/>
  <c r="D342" i="1"/>
  <c r="L342" i="1"/>
  <c r="P342" i="1"/>
  <c r="T342" i="1"/>
  <c r="D360" i="1"/>
  <c r="C362" i="1"/>
  <c r="G362" i="1"/>
  <c r="K362" i="1"/>
  <c r="O362" i="1"/>
  <c r="S362" i="1"/>
  <c r="W362" i="1"/>
  <c r="AA366" i="1"/>
  <c r="B372" i="1"/>
  <c r="F372" i="1"/>
  <c r="J372" i="1"/>
  <c r="N372" i="1"/>
  <c r="R372" i="1"/>
  <c r="V372" i="1"/>
  <c r="E382" i="1"/>
  <c r="I382" i="1"/>
  <c r="Q382" i="1"/>
  <c r="U382" i="1"/>
  <c r="Y382" i="1"/>
  <c r="M390" i="1"/>
  <c r="Z386" i="1"/>
  <c r="AA391" i="1"/>
  <c r="D392" i="1"/>
  <c r="H392" i="1"/>
  <c r="L392" i="1"/>
  <c r="P392" i="1"/>
  <c r="T392" i="1"/>
  <c r="X392" i="1"/>
  <c r="Z396" i="1"/>
  <c r="AA401" i="1"/>
  <c r="AA407" i="1"/>
  <c r="D420" i="1"/>
  <c r="D422" i="1" s="1"/>
  <c r="H420" i="1"/>
  <c r="H422" i="1" s="1"/>
  <c r="L420" i="1"/>
  <c r="L422" i="1" s="1"/>
  <c r="P420" i="1"/>
  <c r="P422" i="1" s="1"/>
  <c r="T420" i="1"/>
  <c r="T422" i="1" s="1"/>
  <c r="X420" i="1"/>
  <c r="X422" i="1" s="1"/>
  <c r="C422" i="1"/>
  <c r="K422" i="1"/>
  <c r="O422" i="1"/>
  <c r="S422" i="1"/>
  <c r="Z469" i="1"/>
  <c r="AB469" i="1" s="1"/>
  <c r="D461" i="1"/>
  <c r="J472" i="1"/>
  <c r="J474" i="1" s="1"/>
  <c r="I463" i="1"/>
  <c r="Q463" i="1"/>
  <c r="Y463" i="1"/>
  <c r="B478" i="1"/>
  <c r="R478" i="1"/>
  <c r="M451" i="1"/>
  <c r="L494" i="1"/>
  <c r="C512" i="1"/>
  <c r="C478" i="1"/>
  <c r="C458" i="1" s="1"/>
  <c r="G512" i="1"/>
  <c r="G478" i="1"/>
  <c r="K512" i="1"/>
  <c r="K514" i="1" s="1"/>
  <c r="K478" i="1"/>
  <c r="O512" i="1"/>
  <c r="O478" i="1"/>
  <c r="S512" i="1"/>
  <c r="S478" i="1"/>
  <c r="S458" i="1" s="1"/>
  <c r="W512" i="1"/>
  <c r="W478" i="1"/>
  <c r="C514" i="1"/>
  <c r="G514" i="1"/>
  <c r="O514" i="1"/>
  <c r="S514" i="1"/>
  <c r="W514" i="1"/>
  <c r="AA533" i="1"/>
  <c r="AA534" i="1" s="1"/>
  <c r="AA541" i="1"/>
  <c r="H544" i="1"/>
  <c r="L544" i="1"/>
  <c r="P544" i="1"/>
  <c r="T544" i="1"/>
  <c r="X544" i="1"/>
  <c r="AA549" i="1"/>
  <c r="AA550" i="1"/>
  <c r="AA553" i="1"/>
  <c r="AA561" i="1"/>
  <c r="AA563" i="1"/>
  <c r="H564" i="1"/>
  <c r="L564" i="1"/>
  <c r="P564" i="1"/>
  <c r="T564" i="1"/>
  <c r="X564" i="1"/>
  <c r="AA569" i="1"/>
  <c r="AA573" i="1"/>
  <c r="AA581" i="1"/>
  <c r="H584" i="1"/>
  <c r="L584" i="1"/>
  <c r="P584" i="1"/>
  <c r="T584" i="1"/>
  <c r="X584" i="1"/>
  <c r="AA589" i="1"/>
  <c r="C604" i="1"/>
  <c r="G604" i="1"/>
  <c r="K604" i="1"/>
  <c r="O604" i="1"/>
  <c r="S604" i="1"/>
  <c r="W604" i="1"/>
  <c r="C624" i="1"/>
  <c r="G624" i="1"/>
  <c r="K624" i="1"/>
  <c r="O624" i="1"/>
  <c r="S624" i="1"/>
  <c r="W624" i="1"/>
  <c r="C644" i="1"/>
  <c r="G644" i="1"/>
  <c r="K644" i="1"/>
  <c r="O644" i="1"/>
  <c r="S644" i="1"/>
  <c r="W64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AB718" i="1"/>
  <c r="AA718" i="1"/>
  <c r="P713" i="1"/>
  <c r="J733" i="1"/>
  <c r="AB732" i="1"/>
  <c r="AB742" i="1"/>
  <c r="C211" i="1"/>
  <c r="Z187" i="1"/>
  <c r="AA187" i="1" s="1"/>
  <c r="D205" i="1"/>
  <c r="L205" i="1"/>
  <c r="L209" i="1" s="1"/>
  <c r="T205" i="1"/>
  <c r="T209" i="1" s="1"/>
  <c r="C222" i="1"/>
  <c r="G222" i="1"/>
  <c r="O222" i="1"/>
  <c r="S222" i="1"/>
  <c r="W222" i="1"/>
  <c r="C252" i="1"/>
  <c r="G252" i="1"/>
  <c r="K252" i="1"/>
  <c r="O252" i="1"/>
  <c r="S252" i="1"/>
  <c r="W252" i="1"/>
  <c r="I436" i="1"/>
  <c r="I440" i="1" s="1"/>
  <c r="I260" i="1"/>
  <c r="Y436" i="1"/>
  <c r="Y440" i="1" s="1"/>
  <c r="Y260" i="1"/>
  <c r="S438" i="1"/>
  <c r="D441" i="1"/>
  <c r="T441" i="1"/>
  <c r="AB266" i="1"/>
  <c r="D257" i="1"/>
  <c r="M280" i="1"/>
  <c r="Z276" i="1"/>
  <c r="AA276" i="1" s="1"/>
  <c r="AA280" i="1" s="1"/>
  <c r="E282" i="1"/>
  <c r="I282" i="1"/>
  <c r="M282" i="1"/>
  <c r="Q282" i="1"/>
  <c r="U282" i="1"/>
  <c r="Y282" i="1"/>
  <c r="D300" i="1"/>
  <c r="D302" i="1" s="1"/>
  <c r="C302" i="1"/>
  <c r="G302" i="1"/>
  <c r="K302" i="1"/>
  <c r="O302" i="1"/>
  <c r="S302" i="1"/>
  <c r="W302" i="1"/>
  <c r="F312" i="1"/>
  <c r="J312" i="1"/>
  <c r="N312" i="1"/>
  <c r="V312" i="1"/>
  <c r="Z318" i="1"/>
  <c r="AA318" i="1" s="1"/>
  <c r="E332" i="1"/>
  <c r="I332" i="1"/>
  <c r="Z331" i="1"/>
  <c r="Q332" i="1"/>
  <c r="U332" i="1"/>
  <c r="Y332" i="1"/>
  <c r="AA339" i="1"/>
  <c r="Z346" i="1"/>
  <c r="AA348" i="1"/>
  <c r="AA351" i="1"/>
  <c r="H352" i="1"/>
  <c r="L352" i="1"/>
  <c r="P352" i="1"/>
  <c r="T352" i="1"/>
  <c r="X352" i="1"/>
  <c r="AA358" i="1"/>
  <c r="D362" i="1"/>
  <c r="M380" i="1"/>
  <c r="M382" i="1" s="1"/>
  <c r="Z381" i="1"/>
  <c r="M392" i="1"/>
  <c r="E402" i="1"/>
  <c r="I402" i="1"/>
  <c r="M402" i="1"/>
  <c r="U402" i="1"/>
  <c r="Y402" i="1"/>
  <c r="M410" i="1"/>
  <c r="M412" i="1" s="1"/>
  <c r="Z406" i="1"/>
  <c r="AA411" i="1"/>
  <c r="D412" i="1"/>
  <c r="Z420" i="1"/>
  <c r="AB420" i="1" s="1"/>
  <c r="AB416" i="1"/>
  <c r="AA417" i="1"/>
  <c r="AA420" i="1" s="1"/>
  <c r="AA421" i="1"/>
  <c r="G458" i="1"/>
  <c r="K458" i="1"/>
  <c r="O458" i="1"/>
  <c r="W458" i="1"/>
  <c r="F458" i="1"/>
  <c r="V458" i="1"/>
  <c r="D492" i="1"/>
  <c r="D494" i="1" s="1"/>
  <c r="D478" i="1"/>
  <c r="H492" i="1"/>
  <c r="H494" i="1" s="1"/>
  <c r="H478" i="1"/>
  <c r="L492" i="1"/>
  <c r="L478" i="1"/>
  <c r="P492" i="1"/>
  <c r="P494" i="1" s="1"/>
  <c r="P478" i="1"/>
  <c r="T492" i="1"/>
  <c r="T494" i="1" s="1"/>
  <c r="T478" i="1"/>
  <c r="X492" i="1"/>
  <c r="X494" i="1" s="1"/>
  <c r="X478" i="1"/>
  <c r="Z498" i="1"/>
  <c r="AA503" i="1"/>
  <c r="AA514" i="1"/>
  <c r="H524" i="1"/>
  <c r="L524" i="1"/>
  <c r="P524" i="1"/>
  <c r="T524" i="1"/>
  <c r="X524" i="1"/>
  <c r="E544" i="1"/>
  <c r="I544" i="1"/>
  <c r="M544" i="1"/>
  <c r="Q544" i="1"/>
  <c r="U544" i="1"/>
  <c r="Y544" i="1"/>
  <c r="AA548" i="1"/>
  <c r="AA552" i="1" s="1"/>
  <c r="AB548" i="1"/>
  <c r="E554" i="1"/>
  <c r="I554" i="1"/>
  <c r="M554" i="1"/>
  <c r="Q554" i="1"/>
  <c r="U554" i="1"/>
  <c r="Y554" i="1"/>
  <c r="E564" i="1"/>
  <c r="I564" i="1"/>
  <c r="M564" i="1"/>
  <c r="Q564" i="1"/>
  <c r="U564" i="1"/>
  <c r="Y564" i="1"/>
  <c r="AA568" i="1"/>
  <c r="AB568" i="1"/>
  <c r="E574" i="1"/>
  <c r="I574" i="1"/>
  <c r="M574" i="1"/>
  <c r="Q574" i="1"/>
  <c r="U574" i="1"/>
  <c r="Y574" i="1"/>
  <c r="E584" i="1"/>
  <c r="I584" i="1"/>
  <c r="M584" i="1"/>
  <c r="Q584" i="1"/>
  <c r="U584" i="1"/>
  <c r="Y584" i="1"/>
  <c r="E594" i="1"/>
  <c r="I594" i="1"/>
  <c r="M594" i="1"/>
  <c r="Q594" i="1"/>
  <c r="U594" i="1"/>
  <c r="Y594" i="1"/>
  <c r="H614" i="1"/>
  <c r="L614" i="1"/>
  <c r="P614" i="1"/>
  <c r="T614" i="1"/>
  <c r="X614" i="1"/>
  <c r="AA632" i="1"/>
  <c r="AA633" i="1"/>
  <c r="H634" i="1"/>
  <c r="L634" i="1"/>
  <c r="P634" i="1"/>
  <c r="T634" i="1"/>
  <c r="X634" i="1"/>
  <c r="H654" i="1"/>
  <c r="L654" i="1"/>
  <c r="P654" i="1"/>
  <c r="T654" i="1"/>
  <c r="X654" i="1"/>
  <c r="AA674" i="1"/>
  <c r="AA678" i="1" s="1"/>
  <c r="D680" i="1"/>
  <c r="H680" i="1"/>
  <c r="L680" i="1"/>
  <c r="P680" i="1"/>
  <c r="T680" i="1"/>
  <c r="X680" i="1"/>
  <c r="M230" i="1"/>
  <c r="M232" i="1" s="1"/>
  <c r="E290" i="1"/>
  <c r="E292" i="1" s="1"/>
  <c r="I290" i="1"/>
  <c r="M290" i="1"/>
  <c r="M292" i="1" s="1"/>
  <c r="Q290" i="1"/>
  <c r="Q292" i="1" s="1"/>
  <c r="U290" i="1"/>
  <c r="U292" i="1" s="1"/>
  <c r="Y290" i="1"/>
  <c r="Y292" i="1" s="1"/>
  <c r="M310" i="1"/>
  <c r="M312" i="1" s="1"/>
  <c r="M330" i="1"/>
  <c r="M332" i="1" s="1"/>
  <c r="M350" i="1"/>
  <c r="M352" i="1" s="1"/>
  <c r="D352" i="1"/>
  <c r="D372" i="1"/>
  <c r="N420" i="1"/>
  <c r="N422" i="1" s="1"/>
  <c r="AA427" i="1"/>
  <c r="AA469" i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E480" i="1"/>
  <c r="E460" i="1" s="1"/>
  <c r="E450" i="1" s="1"/>
  <c r="I480" i="1"/>
  <c r="I460" i="1" s="1"/>
  <c r="I450" i="1" s="1"/>
  <c r="M480" i="1"/>
  <c r="Q480" i="1"/>
  <c r="Q460" i="1" s="1"/>
  <c r="Q450" i="1" s="1"/>
  <c r="U480" i="1"/>
  <c r="U460" i="1" s="1"/>
  <c r="U450" i="1" s="1"/>
  <c r="Y480" i="1"/>
  <c r="Y460" i="1" s="1"/>
  <c r="Y450" i="1" s="1"/>
  <c r="B483" i="1"/>
  <c r="F483" i="1"/>
  <c r="J483" i="1"/>
  <c r="N483" i="1"/>
  <c r="Z483" i="1" s="1"/>
  <c r="R483" i="1"/>
  <c r="V483" i="1"/>
  <c r="Z518" i="1"/>
  <c r="AA518" i="1" s="1"/>
  <c r="AA522" i="1" s="1"/>
  <c r="D522" i="1"/>
  <c r="Z538" i="1"/>
  <c r="D542" i="1"/>
  <c r="Z550" i="1"/>
  <c r="Z552" i="1" s="1"/>
  <c r="Z558" i="1"/>
  <c r="D562" i="1"/>
  <c r="Z570" i="1"/>
  <c r="Z572" i="1" s="1"/>
  <c r="Z578" i="1"/>
  <c r="D582" i="1"/>
  <c r="Z590" i="1"/>
  <c r="AA590" i="1" s="1"/>
  <c r="N592" i="1"/>
  <c r="N594" i="1" s="1"/>
  <c r="N604" i="1"/>
  <c r="Z613" i="1"/>
  <c r="AA613" i="1" s="1"/>
  <c r="D614" i="1"/>
  <c r="Z619" i="1"/>
  <c r="AB619" i="1" s="1"/>
  <c r="N624" i="1"/>
  <c r="Z633" i="1"/>
  <c r="Z634" i="1" s="1"/>
  <c r="AB634" i="1" s="1"/>
  <c r="D634" i="1"/>
  <c r="Z639" i="1"/>
  <c r="AB639" i="1" s="1"/>
  <c r="N644" i="1"/>
  <c r="Z653" i="1"/>
  <c r="Z654" i="1" s="1"/>
  <c r="AB654" i="1" s="1"/>
  <c r="D654" i="1"/>
  <c r="Z662" i="1"/>
  <c r="AB662" i="1" s="1"/>
  <c r="Z674" i="1"/>
  <c r="D678" i="1"/>
  <c r="G707" i="1"/>
  <c r="L707" i="1"/>
  <c r="W707" i="1"/>
  <c r="F708" i="1"/>
  <c r="L708" i="1"/>
  <c r="V708" i="1"/>
  <c r="F712" i="1"/>
  <c r="Q712" i="1"/>
  <c r="V712" i="1"/>
  <c r="D721" i="1"/>
  <c r="H721" i="1"/>
  <c r="L721" i="1"/>
  <c r="P721" i="1"/>
  <c r="T721" i="1"/>
  <c r="T723" i="1" s="1"/>
  <c r="X721" i="1"/>
  <c r="C708" i="1"/>
  <c r="G708" i="1"/>
  <c r="G695" i="1" s="1"/>
  <c r="G685" i="1" s="1"/>
  <c r="K708" i="1"/>
  <c r="K695" i="1" s="1"/>
  <c r="K685" i="1" s="1"/>
  <c r="O708" i="1"/>
  <c r="O695" i="1" s="1"/>
  <c r="O685" i="1" s="1"/>
  <c r="S708" i="1"/>
  <c r="W708" i="1"/>
  <c r="W695" i="1" s="1"/>
  <c r="W685" i="1" s="1"/>
  <c r="D723" i="1"/>
  <c r="D731" i="1"/>
  <c r="T731" i="1"/>
  <c r="T733" i="1" s="1"/>
  <c r="D743" i="1"/>
  <c r="AA742" i="1"/>
  <c r="H743" i="1"/>
  <c r="L743" i="1"/>
  <c r="P743" i="1"/>
  <c r="T743" i="1"/>
  <c r="X743" i="1"/>
  <c r="N743" i="1"/>
  <c r="Z747" i="1"/>
  <c r="Z748" i="1"/>
  <c r="AB748" i="1" s="1"/>
  <c r="AA749" i="1"/>
  <c r="E753" i="1"/>
  <c r="I753" i="1"/>
  <c r="Q753" i="1"/>
  <c r="U753" i="1"/>
  <c r="Y753" i="1"/>
  <c r="AA758" i="1"/>
  <c r="C773" i="1"/>
  <c r="G773" i="1"/>
  <c r="K773" i="1"/>
  <c r="O773" i="1"/>
  <c r="S773" i="1"/>
  <c r="W773" i="1"/>
  <c r="C791" i="1"/>
  <c r="C793" i="1" s="1"/>
  <c r="G791" i="1"/>
  <c r="G793" i="1" s="1"/>
  <c r="K791" i="1"/>
  <c r="K793" i="1" s="1"/>
  <c r="O791" i="1"/>
  <c r="O793" i="1" s="1"/>
  <c r="S791" i="1"/>
  <c r="S793" i="1" s="1"/>
  <c r="W791" i="1"/>
  <c r="W793" i="1" s="1"/>
  <c r="M791" i="1"/>
  <c r="M793" i="1" s="1"/>
  <c r="B793" i="1"/>
  <c r="F793" i="1"/>
  <c r="J793" i="1"/>
  <c r="R793" i="1"/>
  <c r="V793" i="1"/>
  <c r="Z792" i="1"/>
  <c r="E811" i="1"/>
  <c r="E813" i="1" s="1"/>
  <c r="I811" i="1"/>
  <c r="I813" i="1" s="1"/>
  <c r="M811" i="1"/>
  <c r="M813" i="1" s="1"/>
  <c r="Z807" i="1"/>
  <c r="Q811" i="1"/>
  <c r="Q813" i="1" s="1"/>
  <c r="U811" i="1"/>
  <c r="U813" i="1" s="1"/>
  <c r="Y811" i="1"/>
  <c r="Y813" i="1" s="1"/>
  <c r="AA812" i="1"/>
  <c r="H813" i="1"/>
  <c r="L813" i="1"/>
  <c r="P813" i="1"/>
  <c r="T813" i="1"/>
  <c r="X813" i="1"/>
  <c r="Z828" i="1"/>
  <c r="Z829" i="1"/>
  <c r="E833" i="1"/>
  <c r="I833" i="1"/>
  <c r="M833" i="1"/>
  <c r="Z832" i="1"/>
  <c r="Q833" i="1"/>
  <c r="U833" i="1"/>
  <c r="Y833" i="1"/>
  <c r="Z837" i="1"/>
  <c r="Z838" i="1"/>
  <c r="AB838" i="1" s="1"/>
  <c r="AA839" i="1"/>
  <c r="E843" i="1"/>
  <c r="I843" i="1"/>
  <c r="M843" i="1"/>
  <c r="Q843" i="1"/>
  <c r="U843" i="1"/>
  <c r="Y843" i="1"/>
  <c r="E851" i="1"/>
  <c r="E853" i="1" s="1"/>
  <c r="I851" i="1"/>
  <c r="I853" i="1" s="1"/>
  <c r="M851" i="1"/>
  <c r="M853" i="1" s="1"/>
  <c r="Q851" i="1"/>
  <c r="Q853" i="1" s="1"/>
  <c r="U851" i="1"/>
  <c r="U853" i="1" s="1"/>
  <c r="Y851" i="1"/>
  <c r="Y853" i="1" s="1"/>
  <c r="AA848" i="1"/>
  <c r="C863" i="1"/>
  <c r="G863" i="1"/>
  <c r="K863" i="1"/>
  <c r="O863" i="1"/>
  <c r="S863" i="1"/>
  <c r="W863" i="1"/>
  <c r="Z879" i="1"/>
  <c r="AA879" i="1" s="1"/>
  <c r="Z880" i="1"/>
  <c r="B883" i="1"/>
  <c r="F883" i="1"/>
  <c r="J883" i="1"/>
  <c r="Z882" i="1"/>
  <c r="R883" i="1"/>
  <c r="V883" i="1"/>
  <c r="AA905" i="1"/>
  <c r="AB905" i="1"/>
  <c r="AA911" i="1"/>
  <c r="AB911" i="1"/>
  <c r="B916" i="1"/>
  <c r="F916" i="1"/>
  <c r="J916" i="1"/>
  <c r="N916" i="1"/>
  <c r="R916" i="1"/>
  <c r="V916" i="1"/>
  <c r="E946" i="1"/>
  <c r="I946" i="1"/>
  <c r="M946" i="1"/>
  <c r="Q946" i="1"/>
  <c r="U946" i="1"/>
  <c r="Y946" i="1"/>
  <c r="Z893" i="1"/>
  <c r="E976" i="1"/>
  <c r="I976" i="1"/>
  <c r="M976" i="1"/>
  <c r="Q976" i="1"/>
  <c r="U976" i="1"/>
  <c r="Y976" i="1"/>
  <c r="E986" i="1"/>
  <c r="I986" i="1"/>
  <c r="M986" i="1"/>
  <c r="Q986" i="1"/>
  <c r="U986" i="1"/>
  <c r="Y986" i="1"/>
  <c r="AA1013" i="1"/>
  <c r="H1016" i="1"/>
  <c r="L1016" i="1"/>
  <c r="P1016" i="1"/>
  <c r="T1016" i="1"/>
  <c r="X1016" i="1"/>
  <c r="AA1020" i="1"/>
  <c r="AA1021" i="1"/>
  <c r="AB1051" i="1"/>
  <c r="AA1051" i="1"/>
  <c r="D1070" i="1"/>
  <c r="AB1151" i="1"/>
  <c r="AA1151" i="1"/>
  <c r="AB1171" i="1"/>
  <c r="AA1171" i="1"/>
  <c r="AA1184" i="1"/>
  <c r="AB1191" i="1"/>
  <c r="AA1191" i="1"/>
  <c r="AA231" i="1"/>
  <c r="M240" i="1"/>
  <c r="M242" i="1" s="1"/>
  <c r="M258" i="1"/>
  <c r="Z267" i="1"/>
  <c r="AB267" i="1" s="1"/>
  <c r="Z281" i="1"/>
  <c r="Z296" i="1"/>
  <c r="AA296" i="1" s="1"/>
  <c r="AA300" i="1" s="1"/>
  <c r="Z316" i="1"/>
  <c r="AA316" i="1" s="1"/>
  <c r="AA320" i="1" s="1"/>
  <c r="AA322" i="1" s="1"/>
  <c r="Z336" i="1"/>
  <c r="Z356" i="1"/>
  <c r="Z471" i="1"/>
  <c r="AA471" i="1" s="1"/>
  <c r="D472" i="1"/>
  <c r="D474" i="1" s="1"/>
  <c r="H472" i="1"/>
  <c r="H474" i="1" s="1"/>
  <c r="L472" i="1"/>
  <c r="P472" i="1"/>
  <c r="P474" i="1" s="1"/>
  <c r="T472" i="1"/>
  <c r="T474" i="1" s="1"/>
  <c r="X472" i="1"/>
  <c r="X474" i="1" s="1"/>
  <c r="B480" i="1"/>
  <c r="B460" i="1" s="1"/>
  <c r="B450" i="1" s="1"/>
  <c r="F480" i="1"/>
  <c r="F460" i="1" s="1"/>
  <c r="F450" i="1" s="1"/>
  <c r="J480" i="1"/>
  <c r="J460" i="1" s="1"/>
  <c r="J450" i="1" s="1"/>
  <c r="N480" i="1"/>
  <c r="N460" i="1" s="1"/>
  <c r="N450" i="1" s="1"/>
  <c r="R480" i="1"/>
  <c r="R460" i="1" s="1"/>
  <c r="R450" i="1" s="1"/>
  <c r="V480" i="1"/>
  <c r="V460" i="1" s="1"/>
  <c r="V450" i="1" s="1"/>
  <c r="Z488" i="1"/>
  <c r="AA488" i="1" s="1"/>
  <c r="Z491" i="1"/>
  <c r="AA491" i="1" s="1"/>
  <c r="N514" i="1"/>
  <c r="Z523" i="1"/>
  <c r="D524" i="1"/>
  <c r="N534" i="1"/>
  <c r="Z543" i="1"/>
  <c r="D544" i="1"/>
  <c r="N554" i="1"/>
  <c r="Z563" i="1"/>
  <c r="D564" i="1"/>
  <c r="N574" i="1"/>
  <c r="Z583" i="1"/>
  <c r="AA583" i="1" s="1"/>
  <c r="D584" i="1"/>
  <c r="Z598" i="1"/>
  <c r="D602" i="1"/>
  <c r="D604" i="1" s="1"/>
  <c r="N612" i="1"/>
  <c r="N614" i="1" s="1"/>
  <c r="D622" i="1"/>
  <c r="D624" i="1" s="1"/>
  <c r="N632" i="1"/>
  <c r="N634" i="1" s="1"/>
  <c r="D642" i="1"/>
  <c r="D644" i="1" s="1"/>
  <c r="N652" i="1"/>
  <c r="N654" i="1" s="1"/>
  <c r="D665" i="1"/>
  <c r="D667" i="1" s="1"/>
  <c r="N667" i="1"/>
  <c r="C707" i="1"/>
  <c r="H707" i="1"/>
  <c r="S707" i="1"/>
  <c r="X707" i="1"/>
  <c r="B708" i="1"/>
  <c r="H708" i="1"/>
  <c r="R708" i="1"/>
  <c r="X708" i="1"/>
  <c r="M709" i="1"/>
  <c r="M711" i="1" s="1"/>
  <c r="M713" i="1" s="1"/>
  <c r="B712" i="1"/>
  <c r="R712" i="1"/>
  <c r="Z717" i="1"/>
  <c r="M721" i="1"/>
  <c r="M723" i="1" s="1"/>
  <c r="P723" i="1"/>
  <c r="D733" i="1"/>
  <c r="AA732" i="1"/>
  <c r="H733" i="1"/>
  <c r="L733" i="1"/>
  <c r="P733" i="1"/>
  <c r="X733" i="1"/>
  <c r="E743" i="1"/>
  <c r="I743" i="1"/>
  <c r="Q743" i="1"/>
  <c r="U743" i="1"/>
  <c r="Y743" i="1"/>
  <c r="C751" i="1"/>
  <c r="C753" i="1" s="1"/>
  <c r="G751" i="1"/>
  <c r="G753" i="1" s="1"/>
  <c r="K751" i="1"/>
  <c r="K753" i="1" s="1"/>
  <c r="O751" i="1"/>
  <c r="O753" i="1" s="1"/>
  <c r="S751" i="1"/>
  <c r="S753" i="1" s="1"/>
  <c r="W751" i="1"/>
  <c r="W753" i="1" s="1"/>
  <c r="M751" i="1"/>
  <c r="M753" i="1" s="1"/>
  <c r="B753" i="1"/>
  <c r="F753" i="1"/>
  <c r="J753" i="1"/>
  <c r="R753" i="1"/>
  <c r="V753" i="1"/>
  <c r="Z752" i="1"/>
  <c r="AA760" i="1"/>
  <c r="E771" i="1"/>
  <c r="E773" i="1" s="1"/>
  <c r="I771" i="1"/>
  <c r="I773" i="1" s="1"/>
  <c r="M771" i="1"/>
  <c r="M773" i="1" s="1"/>
  <c r="Z767" i="1"/>
  <c r="Q771" i="1"/>
  <c r="Q773" i="1" s="1"/>
  <c r="U771" i="1"/>
  <c r="U773" i="1" s="1"/>
  <c r="Y771" i="1"/>
  <c r="Y773" i="1" s="1"/>
  <c r="AA772" i="1"/>
  <c r="H773" i="1"/>
  <c r="L773" i="1"/>
  <c r="P773" i="1"/>
  <c r="T773" i="1"/>
  <c r="X773" i="1"/>
  <c r="D791" i="1"/>
  <c r="D793" i="1" s="1"/>
  <c r="H791" i="1"/>
  <c r="H793" i="1" s="1"/>
  <c r="L791" i="1"/>
  <c r="L793" i="1" s="1"/>
  <c r="P791" i="1"/>
  <c r="P793" i="1" s="1"/>
  <c r="T791" i="1"/>
  <c r="T793" i="1" s="1"/>
  <c r="X791" i="1"/>
  <c r="X793" i="1" s="1"/>
  <c r="Z790" i="1"/>
  <c r="AA790" i="1" s="1"/>
  <c r="Z799" i="1"/>
  <c r="AA799" i="1" s="1"/>
  <c r="B803" i="1"/>
  <c r="F803" i="1"/>
  <c r="J803" i="1"/>
  <c r="Z802" i="1"/>
  <c r="R803" i="1"/>
  <c r="V803" i="1"/>
  <c r="AA810" i="1"/>
  <c r="B821" i="1"/>
  <c r="B823" i="1" s="1"/>
  <c r="F821" i="1"/>
  <c r="F823" i="1" s="1"/>
  <c r="J821" i="1"/>
  <c r="J823" i="1" s="1"/>
  <c r="N821" i="1"/>
  <c r="N823" i="1" s="1"/>
  <c r="R821" i="1"/>
  <c r="R823" i="1" s="1"/>
  <c r="V821" i="1"/>
  <c r="V823" i="1" s="1"/>
  <c r="Z817" i="1"/>
  <c r="AA819" i="1"/>
  <c r="D823" i="1"/>
  <c r="H823" i="1"/>
  <c r="L823" i="1"/>
  <c r="P823" i="1"/>
  <c r="T823" i="1"/>
  <c r="X823" i="1"/>
  <c r="C841" i="1"/>
  <c r="C843" i="1" s="1"/>
  <c r="G841" i="1"/>
  <c r="G843" i="1" s="1"/>
  <c r="K841" i="1"/>
  <c r="K843" i="1" s="1"/>
  <c r="O841" i="1"/>
  <c r="O843" i="1" s="1"/>
  <c r="S841" i="1"/>
  <c r="S843" i="1" s="1"/>
  <c r="W841" i="1"/>
  <c r="W843" i="1" s="1"/>
  <c r="M841" i="1"/>
  <c r="B843" i="1"/>
  <c r="F843" i="1"/>
  <c r="J843" i="1"/>
  <c r="R843" i="1"/>
  <c r="V843" i="1"/>
  <c r="Z842" i="1"/>
  <c r="AA850" i="1"/>
  <c r="E861" i="1"/>
  <c r="E863" i="1" s="1"/>
  <c r="I861" i="1"/>
  <c r="I863" i="1" s="1"/>
  <c r="M861" i="1"/>
  <c r="M863" i="1" s="1"/>
  <c r="Z857" i="1"/>
  <c r="AA857" i="1" s="1"/>
  <c r="AA861" i="1" s="1"/>
  <c r="Q861" i="1"/>
  <c r="Q863" i="1" s="1"/>
  <c r="U861" i="1"/>
  <c r="U863" i="1" s="1"/>
  <c r="Y861" i="1"/>
  <c r="Y863" i="1" s="1"/>
  <c r="AA862" i="1"/>
  <c r="H863" i="1"/>
  <c r="L863" i="1"/>
  <c r="P863" i="1"/>
  <c r="T863" i="1"/>
  <c r="X863" i="1"/>
  <c r="D881" i="1"/>
  <c r="D883" i="1" s="1"/>
  <c r="H881" i="1"/>
  <c r="H883" i="1" s="1"/>
  <c r="L881" i="1"/>
  <c r="L883" i="1" s="1"/>
  <c r="P881" i="1"/>
  <c r="P883" i="1" s="1"/>
  <c r="T881" i="1"/>
  <c r="T883" i="1" s="1"/>
  <c r="X881" i="1"/>
  <c r="X883" i="1" s="1"/>
  <c r="C883" i="1"/>
  <c r="G883" i="1"/>
  <c r="K883" i="1"/>
  <c r="O883" i="1"/>
  <c r="S883" i="1"/>
  <c r="W883" i="1"/>
  <c r="AA901" i="1"/>
  <c r="AA920" i="1"/>
  <c r="AA925" i="1"/>
  <c r="AA930" i="1"/>
  <c r="B936" i="1"/>
  <c r="F936" i="1"/>
  <c r="J936" i="1"/>
  <c r="AA935" i="1"/>
  <c r="R936" i="1"/>
  <c r="V936" i="1"/>
  <c r="AA941" i="1"/>
  <c r="AB941" i="1"/>
  <c r="AA960" i="1"/>
  <c r="B966" i="1"/>
  <c r="F966" i="1"/>
  <c r="J966" i="1"/>
  <c r="AA965" i="1"/>
  <c r="R966" i="1"/>
  <c r="V966" i="1"/>
  <c r="B976" i="1"/>
  <c r="F976" i="1"/>
  <c r="J976" i="1"/>
  <c r="R976" i="1"/>
  <c r="V976" i="1"/>
  <c r="AA981" i="1"/>
  <c r="AB981" i="1"/>
  <c r="AA1000" i="1"/>
  <c r="B1006" i="1"/>
  <c r="F1006" i="1"/>
  <c r="J1006" i="1"/>
  <c r="AA1005" i="1"/>
  <c r="R1006" i="1"/>
  <c r="V1006" i="1"/>
  <c r="E1016" i="1"/>
  <c r="I1016" i="1"/>
  <c r="M1016" i="1"/>
  <c r="Q1016" i="1"/>
  <c r="U1016" i="1"/>
  <c r="Y1016" i="1"/>
  <c r="Z185" i="1"/>
  <c r="Z189" i="1" s="1"/>
  <c r="AB189" i="1" s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D256" i="1"/>
  <c r="H256" i="1"/>
  <c r="L256" i="1"/>
  <c r="P256" i="1"/>
  <c r="T256" i="1"/>
  <c r="X256" i="1"/>
  <c r="C261" i="1"/>
  <c r="G261" i="1"/>
  <c r="K261" i="1"/>
  <c r="O261" i="1"/>
  <c r="S261" i="1"/>
  <c r="W261" i="1"/>
  <c r="M460" i="1"/>
  <c r="M463" i="1"/>
  <c r="E478" i="1"/>
  <c r="E482" i="1" s="1"/>
  <c r="E484" i="1" s="1"/>
  <c r="I478" i="1"/>
  <c r="I482" i="1" s="1"/>
  <c r="I484" i="1" s="1"/>
  <c r="M478" i="1"/>
  <c r="M458" i="1" s="1"/>
  <c r="Q478" i="1"/>
  <c r="U478" i="1"/>
  <c r="U482" i="1" s="1"/>
  <c r="U484" i="1" s="1"/>
  <c r="Y478" i="1"/>
  <c r="Y482" i="1" s="1"/>
  <c r="Y484" i="1" s="1"/>
  <c r="C480" i="1"/>
  <c r="C460" i="1" s="1"/>
  <c r="C450" i="1" s="1"/>
  <c r="G480" i="1"/>
  <c r="G460" i="1" s="1"/>
  <c r="G450" i="1" s="1"/>
  <c r="K480" i="1"/>
  <c r="K460" i="1" s="1"/>
  <c r="K450" i="1" s="1"/>
  <c r="O480" i="1"/>
  <c r="O460" i="1" s="1"/>
  <c r="O450" i="1" s="1"/>
  <c r="S480" i="1"/>
  <c r="S460" i="1" s="1"/>
  <c r="S450" i="1" s="1"/>
  <c r="W480" i="1"/>
  <c r="W460" i="1" s="1"/>
  <c r="W450" i="1" s="1"/>
  <c r="D483" i="1"/>
  <c r="H483" i="1"/>
  <c r="L483" i="1"/>
  <c r="P483" i="1"/>
  <c r="T483" i="1"/>
  <c r="X483" i="1"/>
  <c r="AA610" i="1"/>
  <c r="AA612" i="1" s="1"/>
  <c r="AA630" i="1"/>
  <c r="AA650" i="1"/>
  <c r="N678" i="1"/>
  <c r="N680" i="1" s="1"/>
  <c r="AA679" i="1"/>
  <c r="AA680" i="1" s="1"/>
  <c r="O707" i="1"/>
  <c r="T707" i="1"/>
  <c r="D708" i="1"/>
  <c r="N708" i="1"/>
  <c r="Z708" i="1" s="1"/>
  <c r="AB708" i="1" s="1"/>
  <c r="C709" i="1"/>
  <c r="S709" i="1"/>
  <c r="I710" i="1"/>
  <c r="I697" i="1" s="1"/>
  <c r="I687" i="1" s="1"/>
  <c r="I2063" i="1" s="1"/>
  <c r="I2073" i="1" s="1"/>
  <c r="Y710" i="1"/>
  <c r="C712" i="1"/>
  <c r="I712" i="1"/>
  <c r="N712" i="1"/>
  <c r="Z712" i="1" s="1"/>
  <c r="S712" i="1"/>
  <c r="Y712" i="1"/>
  <c r="AA719" i="1"/>
  <c r="N721" i="1"/>
  <c r="N723" i="1" s="1"/>
  <c r="C723" i="1"/>
  <c r="G723" i="1"/>
  <c r="K723" i="1"/>
  <c r="O723" i="1"/>
  <c r="S723" i="1"/>
  <c r="W723" i="1"/>
  <c r="AA722" i="1"/>
  <c r="L723" i="1"/>
  <c r="Z737" i="1"/>
  <c r="M741" i="1"/>
  <c r="M743" i="1" s="1"/>
  <c r="D751" i="1"/>
  <c r="D753" i="1" s="1"/>
  <c r="H751" i="1"/>
  <c r="H753" i="1" s="1"/>
  <c r="L751" i="1"/>
  <c r="L753" i="1" s="1"/>
  <c r="P751" i="1"/>
  <c r="P753" i="1" s="1"/>
  <c r="T751" i="1"/>
  <c r="T753" i="1" s="1"/>
  <c r="X751" i="1"/>
  <c r="X753" i="1" s="1"/>
  <c r="Z750" i="1"/>
  <c r="AA750" i="1" s="1"/>
  <c r="Z759" i="1"/>
  <c r="AA759" i="1" s="1"/>
  <c r="B763" i="1"/>
  <c r="F763" i="1"/>
  <c r="J763" i="1"/>
  <c r="Z762" i="1"/>
  <c r="R763" i="1"/>
  <c r="V763" i="1"/>
  <c r="AA770" i="1"/>
  <c r="Z777" i="1"/>
  <c r="AA779" i="1"/>
  <c r="D783" i="1"/>
  <c r="H783" i="1"/>
  <c r="L783" i="1"/>
  <c r="P783" i="1"/>
  <c r="T783" i="1"/>
  <c r="X783" i="1"/>
  <c r="AA788" i="1"/>
  <c r="D801" i="1"/>
  <c r="D803" i="1" s="1"/>
  <c r="Z809" i="1"/>
  <c r="AA809" i="1" s="1"/>
  <c r="C821" i="1"/>
  <c r="C823" i="1" s="1"/>
  <c r="G821" i="1"/>
  <c r="G823" i="1" s="1"/>
  <c r="K821" i="1"/>
  <c r="K823" i="1" s="1"/>
  <c r="O821" i="1"/>
  <c r="O823" i="1" s="1"/>
  <c r="S821" i="1"/>
  <c r="S823" i="1" s="1"/>
  <c r="W821" i="1"/>
  <c r="W823" i="1" s="1"/>
  <c r="Z818" i="1"/>
  <c r="M823" i="1"/>
  <c r="Z822" i="1"/>
  <c r="AA822" i="1" s="1"/>
  <c r="D841" i="1"/>
  <c r="D843" i="1" s="1"/>
  <c r="H841" i="1"/>
  <c r="H843" i="1" s="1"/>
  <c r="L841" i="1"/>
  <c r="L843" i="1" s="1"/>
  <c r="P841" i="1"/>
  <c r="P843" i="1" s="1"/>
  <c r="T841" i="1"/>
  <c r="T843" i="1" s="1"/>
  <c r="X841" i="1"/>
  <c r="X843" i="1" s="1"/>
  <c r="Z840" i="1"/>
  <c r="AA840" i="1" s="1"/>
  <c r="Z849" i="1"/>
  <c r="AA849" i="1" s="1"/>
  <c r="B853" i="1"/>
  <c r="F853" i="1"/>
  <c r="J853" i="1"/>
  <c r="Z852" i="1"/>
  <c r="R853" i="1"/>
  <c r="V853" i="1"/>
  <c r="AA860" i="1"/>
  <c r="Z867" i="1"/>
  <c r="AA869" i="1"/>
  <c r="D873" i="1"/>
  <c r="H873" i="1"/>
  <c r="L873" i="1"/>
  <c r="P873" i="1"/>
  <c r="T873" i="1"/>
  <c r="X873" i="1"/>
  <c r="AA903" i="1"/>
  <c r="AA910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AA1011" i="1"/>
  <c r="AB1011" i="1"/>
  <c r="AB1131" i="1"/>
  <c r="AA1131" i="1"/>
  <c r="Z600" i="1"/>
  <c r="AA600" i="1" s="1"/>
  <c r="Z620" i="1"/>
  <c r="AA620" i="1" s="1"/>
  <c r="Z640" i="1"/>
  <c r="AA640" i="1" s="1"/>
  <c r="Z663" i="1"/>
  <c r="AA663" i="1" s="1"/>
  <c r="E713" i="1"/>
  <c r="U713" i="1"/>
  <c r="F697" i="1"/>
  <c r="F687" i="1" s="1"/>
  <c r="V697" i="1"/>
  <c r="V687" i="1" s="1"/>
  <c r="Z720" i="1"/>
  <c r="AB720" i="1" s="1"/>
  <c r="H723" i="1"/>
  <c r="X723" i="1"/>
  <c r="B731" i="1"/>
  <c r="B733" i="1" s="1"/>
  <c r="B707" i="1"/>
  <c r="F731" i="1"/>
  <c r="F733" i="1" s="1"/>
  <c r="F707" i="1"/>
  <c r="J731" i="1"/>
  <c r="J707" i="1"/>
  <c r="N731" i="1"/>
  <c r="N733" i="1" s="1"/>
  <c r="N707" i="1"/>
  <c r="R731" i="1"/>
  <c r="R733" i="1" s="1"/>
  <c r="R707" i="1"/>
  <c r="V731" i="1"/>
  <c r="V733" i="1" s="1"/>
  <c r="V707" i="1"/>
  <c r="Z727" i="1"/>
  <c r="M731" i="1"/>
  <c r="M733" i="1" s="1"/>
  <c r="AA748" i="1"/>
  <c r="D761" i="1"/>
  <c r="D763" i="1" s="1"/>
  <c r="AA778" i="1"/>
  <c r="M783" i="1"/>
  <c r="Z782" i="1"/>
  <c r="AB787" i="1"/>
  <c r="AA787" i="1"/>
  <c r="AA791" i="1" s="1"/>
  <c r="I793" i="1"/>
  <c r="Q793" i="1"/>
  <c r="Y793" i="1"/>
  <c r="AA807" i="1"/>
  <c r="C813" i="1"/>
  <c r="G813" i="1"/>
  <c r="K813" i="1"/>
  <c r="O813" i="1"/>
  <c r="S813" i="1"/>
  <c r="W813" i="1"/>
  <c r="Z827" i="1"/>
  <c r="AA829" i="1"/>
  <c r="D833" i="1"/>
  <c r="H833" i="1"/>
  <c r="L833" i="1"/>
  <c r="P833" i="1"/>
  <c r="T833" i="1"/>
  <c r="X833" i="1"/>
  <c r="AA838" i="1"/>
  <c r="D851" i="1"/>
  <c r="D853" i="1" s="1"/>
  <c r="AA868" i="1"/>
  <c r="M873" i="1"/>
  <c r="Z872" i="1"/>
  <c r="AA877" i="1"/>
  <c r="M881" i="1"/>
  <c r="M883" i="1" s="1"/>
  <c r="Z878" i="1"/>
  <c r="AB878" i="1" s="1"/>
  <c r="AA880" i="1"/>
  <c r="E916" i="1"/>
  <c r="I916" i="1"/>
  <c r="M916" i="1"/>
  <c r="Q916" i="1"/>
  <c r="U916" i="1"/>
  <c r="Y916" i="1"/>
  <c r="D926" i="1"/>
  <c r="H926" i="1"/>
  <c r="L926" i="1"/>
  <c r="P926" i="1"/>
  <c r="T926" i="1"/>
  <c r="X926" i="1"/>
  <c r="H946" i="1"/>
  <c r="L946" i="1"/>
  <c r="P946" i="1"/>
  <c r="T946" i="1"/>
  <c r="X946" i="1"/>
  <c r="AA972" i="1"/>
  <c r="H986" i="1"/>
  <c r="L986" i="1"/>
  <c r="P986" i="1"/>
  <c r="T986" i="1"/>
  <c r="X986" i="1"/>
  <c r="H996" i="1"/>
  <c r="L996" i="1"/>
  <c r="P996" i="1"/>
  <c r="T996" i="1"/>
  <c r="X996" i="1"/>
  <c r="K1075" i="1"/>
  <c r="O1075" i="1"/>
  <c r="N751" i="1"/>
  <c r="N753" i="1" s="1"/>
  <c r="D771" i="1"/>
  <c r="D773" i="1" s="1"/>
  <c r="N791" i="1"/>
  <c r="N793" i="1" s="1"/>
  <c r="D811" i="1"/>
  <c r="D813" i="1" s="1"/>
  <c r="N841" i="1"/>
  <c r="N843" i="1" s="1"/>
  <c r="D861" i="1"/>
  <c r="D863" i="1" s="1"/>
  <c r="B890" i="1"/>
  <c r="B894" i="1" s="1"/>
  <c r="F890" i="1"/>
  <c r="J890" i="1"/>
  <c r="N890" i="1"/>
  <c r="R890" i="1"/>
  <c r="R894" i="1" s="1"/>
  <c r="V890" i="1"/>
  <c r="D891" i="1"/>
  <c r="H891" i="1"/>
  <c r="H894" i="1" s="1"/>
  <c r="H896" i="1" s="1"/>
  <c r="L891" i="1"/>
  <c r="L894" i="1" s="1"/>
  <c r="L896" i="1" s="1"/>
  <c r="P891" i="1"/>
  <c r="P695" i="1" s="1"/>
  <c r="P685" i="1" s="1"/>
  <c r="P2061" i="1" s="1"/>
  <c r="P2071" i="1" s="1"/>
  <c r="T891" i="1"/>
  <c r="T695" i="1" s="1"/>
  <c r="T685" i="1" s="1"/>
  <c r="X891" i="1"/>
  <c r="X894" i="1" s="1"/>
  <c r="X896" i="1" s="1"/>
  <c r="E892" i="1"/>
  <c r="E696" i="1" s="1"/>
  <c r="E686" i="1" s="1"/>
  <c r="E2062" i="1" s="1"/>
  <c r="E2072" i="1" s="1"/>
  <c r="I892" i="1"/>
  <c r="I696" i="1" s="1"/>
  <c r="I686" i="1" s="1"/>
  <c r="I2062" i="1" s="1"/>
  <c r="I2072" i="1" s="1"/>
  <c r="M892" i="1"/>
  <c r="Q892" i="1"/>
  <c r="Q696" i="1" s="1"/>
  <c r="Q686" i="1" s="1"/>
  <c r="Q2062" i="1" s="1"/>
  <c r="Q2072" i="1" s="1"/>
  <c r="U892" i="1"/>
  <c r="U696" i="1" s="1"/>
  <c r="U686" i="1" s="1"/>
  <c r="U2062" i="1" s="1"/>
  <c r="U2072" i="1" s="1"/>
  <c r="Y892" i="1"/>
  <c r="Y894" i="1" s="1"/>
  <c r="Y896" i="1" s="1"/>
  <c r="B895" i="1"/>
  <c r="F895" i="1"/>
  <c r="J895" i="1"/>
  <c r="N895" i="1"/>
  <c r="R895" i="1"/>
  <c r="V895" i="1"/>
  <c r="Z895" i="1"/>
  <c r="Z901" i="1"/>
  <c r="AB901" i="1" s="1"/>
  <c r="Z910" i="1"/>
  <c r="Z914" i="1" s="1"/>
  <c r="AB914" i="1" s="1"/>
  <c r="Z915" i="1"/>
  <c r="Z921" i="1"/>
  <c r="AB921" i="1" s="1"/>
  <c r="Z932" i="1"/>
  <c r="Z934" i="1" s="1"/>
  <c r="N934" i="1"/>
  <c r="Z940" i="1"/>
  <c r="Z944" i="1" s="1"/>
  <c r="AB944" i="1" s="1"/>
  <c r="Z945" i="1"/>
  <c r="Z946" i="1" s="1"/>
  <c r="AB946" i="1" s="1"/>
  <c r="D946" i="1"/>
  <c r="Z953" i="1"/>
  <c r="AA953" i="1" s="1"/>
  <c r="D954" i="1"/>
  <c r="Z961" i="1"/>
  <c r="AB961" i="1" s="1"/>
  <c r="N966" i="1"/>
  <c r="Z972" i="1"/>
  <c r="Z974" i="1" s="1"/>
  <c r="N974" i="1"/>
  <c r="Z980" i="1"/>
  <c r="Z984" i="1" s="1"/>
  <c r="AB984" i="1" s="1"/>
  <c r="Z985" i="1"/>
  <c r="AA985" i="1" s="1"/>
  <c r="D986" i="1"/>
  <c r="D994" i="1"/>
  <c r="Z1001" i="1"/>
  <c r="AB1001" i="1" s="1"/>
  <c r="N1006" i="1"/>
  <c r="Z1010" i="1"/>
  <c r="Z1014" i="1" s="1"/>
  <c r="AB1014" i="1" s="1"/>
  <c r="Z1015" i="1"/>
  <c r="D1016" i="1"/>
  <c r="E1024" i="1"/>
  <c r="E1026" i="1" s="1"/>
  <c r="I1024" i="1"/>
  <c r="I1026" i="1" s="1"/>
  <c r="M1024" i="1"/>
  <c r="M1026" i="1" s="1"/>
  <c r="Q1024" i="1"/>
  <c r="Q1026" i="1" s="1"/>
  <c r="U1024" i="1"/>
  <c r="U1026" i="1" s="1"/>
  <c r="Y1024" i="1"/>
  <c r="Y1026" i="1" s="1"/>
  <c r="H1026" i="1"/>
  <c r="L1026" i="1"/>
  <c r="P1026" i="1"/>
  <c r="T1026" i="1"/>
  <c r="X1026" i="1"/>
  <c r="B1034" i="1"/>
  <c r="F1034" i="1"/>
  <c r="J1034" i="1"/>
  <c r="N1034" i="1"/>
  <c r="R1034" i="1"/>
  <c r="V1034" i="1"/>
  <c r="Z1030" i="1"/>
  <c r="Z1034" i="1" s="1"/>
  <c r="AA1035" i="1"/>
  <c r="D1054" i="1"/>
  <c r="D1064" i="1"/>
  <c r="H1064" i="1"/>
  <c r="H1066" i="1" s="1"/>
  <c r="L1064" i="1"/>
  <c r="P1064" i="1"/>
  <c r="T1064" i="1"/>
  <c r="X1064" i="1"/>
  <c r="X1066" i="1" s="1"/>
  <c r="C1066" i="1"/>
  <c r="G1066" i="1"/>
  <c r="K1066" i="1"/>
  <c r="O1066" i="1"/>
  <c r="S1066" i="1"/>
  <c r="W1066" i="1"/>
  <c r="P1080" i="1"/>
  <c r="C1094" i="1"/>
  <c r="C1096" i="1" s="1"/>
  <c r="G1094" i="1"/>
  <c r="G1096" i="1" s="1"/>
  <c r="K1094" i="1"/>
  <c r="K1096" i="1" s="1"/>
  <c r="O1094" i="1"/>
  <c r="O1096" i="1" s="1"/>
  <c r="S1094" i="1"/>
  <c r="S1096" i="1" s="1"/>
  <c r="W1094" i="1"/>
  <c r="W1096" i="1" s="1"/>
  <c r="AA1091" i="1"/>
  <c r="E1082" i="1"/>
  <c r="E1072" i="1" s="1"/>
  <c r="I1082" i="1"/>
  <c r="I1072" i="1" s="1"/>
  <c r="M1082" i="1"/>
  <c r="Q1082" i="1"/>
  <c r="Q1072" i="1" s="1"/>
  <c r="U1082" i="1"/>
  <c r="U1072" i="1" s="1"/>
  <c r="Y1082" i="1"/>
  <c r="Y1072" i="1" s="1"/>
  <c r="L1094" i="1"/>
  <c r="L1096" i="1" s="1"/>
  <c r="E1085" i="1"/>
  <c r="I1096" i="1"/>
  <c r="I1085" i="1"/>
  <c r="M1085" i="1"/>
  <c r="Z1095" i="1"/>
  <c r="AA1095" i="1" s="1"/>
  <c r="Q1085" i="1"/>
  <c r="U1085" i="1"/>
  <c r="Y1085" i="1"/>
  <c r="E1114" i="1"/>
  <c r="E1080" i="1"/>
  <c r="I1114" i="1"/>
  <c r="I1080" i="1"/>
  <c r="M1114" i="1"/>
  <c r="M1116" i="1" s="1"/>
  <c r="Z1110" i="1"/>
  <c r="M1080" i="1"/>
  <c r="Q1114" i="1"/>
  <c r="Q1080" i="1"/>
  <c r="U1114" i="1"/>
  <c r="U1080" i="1"/>
  <c r="Y1114" i="1"/>
  <c r="Y1080" i="1"/>
  <c r="G1114" i="1"/>
  <c r="G1116" i="1" s="1"/>
  <c r="W1114" i="1"/>
  <c r="W1116" i="1" s="1"/>
  <c r="D1116" i="1"/>
  <c r="D1085" i="1"/>
  <c r="H1116" i="1"/>
  <c r="H1085" i="1"/>
  <c r="L1116" i="1"/>
  <c r="L1085" i="1"/>
  <c r="P1116" i="1"/>
  <c r="P1085" i="1"/>
  <c r="T1116" i="1"/>
  <c r="T1085" i="1"/>
  <c r="X1116" i="1"/>
  <c r="X1085" i="1"/>
  <c r="Z1120" i="1"/>
  <c r="C1146" i="1"/>
  <c r="G1146" i="1"/>
  <c r="K1146" i="1"/>
  <c r="O1146" i="1"/>
  <c r="S1146" i="1"/>
  <c r="W1146" i="1"/>
  <c r="C1164" i="1"/>
  <c r="C1166" i="1" s="1"/>
  <c r="G1164" i="1"/>
  <c r="K1164" i="1"/>
  <c r="O1164" i="1"/>
  <c r="S1164" i="1"/>
  <c r="S1166" i="1" s="1"/>
  <c r="W1164" i="1"/>
  <c r="Z1163" i="1"/>
  <c r="AA1163" i="1" s="1"/>
  <c r="M1164" i="1"/>
  <c r="M1166" i="1" s="1"/>
  <c r="B1166" i="1"/>
  <c r="F1166" i="1"/>
  <c r="J1166" i="1"/>
  <c r="N1166" i="1"/>
  <c r="R1166" i="1"/>
  <c r="V1166" i="1"/>
  <c r="Z1165" i="1"/>
  <c r="Z1172" i="1"/>
  <c r="AA1172" i="1" s="1"/>
  <c r="E1176" i="1"/>
  <c r="I1176" i="1"/>
  <c r="Q1176" i="1"/>
  <c r="U1176" i="1"/>
  <c r="Y1176" i="1"/>
  <c r="Z1181" i="1"/>
  <c r="AB1181" i="1" s="1"/>
  <c r="AA1182" i="1"/>
  <c r="E1194" i="1"/>
  <c r="I1194" i="1"/>
  <c r="M1194" i="1"/>
  <c r="Z1190" i="1"/>
  <c r="Q1194" i="1"/>
  <c r="Q1196" i="1" s="1"/>
  <c r="U1194" i="1"/>
  <c r="Y1194" i="1"/>
  <c r="D1196" i="1"/>
  <c r="H1196" i="1"/>
  <c r="L1196" i="1"/>
  <c r="P1196" i="1"/>
  <c r="T1196" i="1"/>
  <c r="X1196" i="1"/>
  <c r="B1206" i="1"/>
  <c r="F1206" i="1"/>
  <c r="J1206" i="1"/>
  <c r="N1206" i="1"/>
  <c r="R1206" i="1"/>
  <c r="V1206" i="1"/>
  <c r="C1216" i="1"/>
  <c r="G1216" i="1"/>
  <c r="K1216" i="1"/>
  <c r="O1216" i="1"/>
  <c r="S1216" i="1"/>
  <c r="W1216" i="1"/>
  <c r="C1236" i="1"/>
  <c r="G1236" i="1"/>
  <c r="K1236" i="1"/>
  <c r="O1236" i="1"/>
  <c r="S1236" i="1"/>
  <c r="W1236" i="1"/>
  <c r="Z757" i="1"/>
  <c r="AA757" i="1" s="1"/>
  <c r="AA761" i="1" s="1"/>
  <c r="N763" i="1"/>
  <c r="AA782" i="1"/>
  <c r="Z797" i="1"/>
  <c r="N803" i="1"/>
  <c r="AA832" i="1"/>
  <c r="Z847" i="1"/>
  <c r="N853" i="1"/>
  <c r="AA872" i="1"/>
  <c r="N883" i="1"/>
  <c r="B892" i="1"/>
  <c r="B696" i="1" s="1"/>
  <c r="B686" i="1" s="1"/>
  <c r="F892" i="1"/>
  <c r="J892" i="1"/>
  <c r="J696" i="1" s="1"/>
  <c r="J686" i="1" s="1"/>
  <c r="J2062" i="1" s="1"/>
  <c r="J2072" i="1" s="1"/>
  <c r="N892" i="1"/>
  <c r="N696" i="1" s="1"/>
  <c r="N686" i="1" s="1"/>
  <c r="N2062" i="1" s="1"/>
  <c r="N2072" i="1" s="1"/>
  <c r="R892" i="1"/>
  <c r="R696" i="1" s="1"/>
  <c r="R686" i="1" s="1"/>
  <c r="V892" i="1"/>
  <c r="V696" i="1" s="1"/>
  <c r="V686" i="1" s="1"/>
  <c r="V2062" i="1" s="1"/>
  <c r="V2072" i="1" s="1"/>
  <c r="D893" i="1"/>
  <c r="C895" i="1"/>
  <c r="G895" i="1"/>
  <c r="K895" i="1"/>
  <c r="K699" i="1" s="1"/>
  <c r="O895" i="1"/>
  <c r="S895" i="1"/>
  <c r="W895" i="1"/>
  <c r="Z900" i="1"/>
  <c r="AA900" i="1" s="1"/>
  <c r="AA904" i="1" s="1"/>
  <c r="D904" i="1"/>
  <c r="D906" i="1" s="1"/>
  <c r="H904" i="1"/>
  <c r="H906" i="1" s="1"/>
  <c r="L904" i="1"/>
  <c r="L906" i="1" s="1"/>
  <c r="P904" i="1"/>
  <c r="P906" i="1" s="1"/>
  <c r="T904" i="1"/>
  <c r="T906" i="1" s="1"/>
  <c r="X904" i="1"/>
  <c r="X906" i="1" s="1"/>
  <c r="N906" i="1"/>
  <c r="N936" i="1"/>
  <c r="Z950" i="1"/>
  <c r="Z954" i="1" s="1"/>
  <c r="AB954" i="1" s="1"/>
  <c r="D956" i="1"/>
  <c r="H956" i="1"/>
  <c r="L956" i="1"/>
  <c r="P956" i="1"/>
  <c r="T956" i="1"/>
  <c r="X956" i="1"/>
  <c r="N976" i="1"/>
  <c r="Z990" i="1"/>
  <c r="Z994" i="1" s="1"/>
  <c r="AB994" i="1" s="1"/>
  <c r="D996" i="1"/>
  <c r="AA1023" i="1"/>
  <c r="D1024" i="1"/>
  <c r="AB1024" i="1" s="1"/>
  <c r="Z1025" i="1"/>
  <c r="M1044" i="1"/>
  <c r="Z1040" i="1"/>
  <c r="Z1041" i="1"/>
  <c r="AA1042" i="1"/>
  <c r="E1054" i="1"/>
  <c r="I1054" i="1"/>
  <c r="I1056" i="1" s="1"/>
  <c r="M1054" i="1"/>
  <c r="Q1054" i="1"/>
  <c r="U1054" i="1"/>
  <c r="Y1054" i="1"/>
  <c r="Y1056" i="1" s="1"/>
  <c r="D1056" i="1"/>
  <c r="E1064" i="1"/>
  <c r="E1066" i="1" s="1"/>
  <c r="I1064" i="1"/>
  <c r="I1066" i="1" s="1"/>
  <c r="M1064" i="1"/>
  <c r="M1066" i="1" s="1"/>
  <c r="Q1064" i="1"/>
  <c r="Q1066" i="1" s="1"/>
  <c r="U1064" i="1"/>
  <c r="U1066" i="1" s="1"/>
  <c r="Y1064" i="1"/>
  <c r="Y1066" i="1" s="1"/>
  <c r="AA1061" i="1"/>
  <c r="D1066" i="1"/>
  <c r="L1066" i="1"/>
  <c r="P1066" i="1"/>
  <c r="T1066" i="1"/>
  <c r="T1080" i="1"/>
  <c r="D1073" i="1"/>
  <c r="Z1093" i="1"/>
  <c r="AA1093" i="1" s="1"/>
  <c r="P1094" i="1"/>
  <c r="P1096" i="1" s="1"/>
  <c r="Z1102" i="1"/>
  <c r="AA1102" i="1" s="1"/>
  <c r="Z1103" i="1"/>
  <c r="AA1103" i="1" s="1"/>
  <c r="Z1105" i="1"/>
  <c r="B1081" i="1"/>
  <c r="B1071" i="1" s="1"/>
  <c r="F1081" i="1"/>
  <c r="F1071" i="1" s="1"/>
  <c r="J1081" i="1"/>
  <c r="J1071" i="1" s="1"/>
  <c r="N1081" i="1"/>
  <c r="N1071" i="1" s="1"/>
  <c r="R1081" i="1"/>
  <c r="R1071" i="1" s="1"/>
  <c r="V1081" i="1"/>
  <c r="V1071" i="1" s="1"/>
  <c r="Z1111" i="1"/>
  <c r="Z1112" i="1"/>
  <c r="AA1112" i="1" s="1"/>
  <c r="K1114" i="1"/>
  <c r="K1116" i="1" s="1"/>
  <c r="E1116" i="1"/>
  <c r="I1116" i="1"/>
  <c r="Q1116" i="1"/>
  <c r="U1116" i="1"/>
  <c r="Y1116" i="1"/>
  <c r="AA1122" i="1"/>
  <c r="E1134" i="1"/>
  <c r="I1134" i="1"/>
  <c r="M1134" i="1"/>
  <c r="Z1130" i="1"/>
  <c r="Q1134" i="1"/>
  <c r="U1134" i="1"/>
  <c r="U1136" i="1" s="1"/>
  <c r="Y1134" i="1"/>
  <c r="D1136" i="1"/>
  <c r="H1136" i="1"/>
  <c r="L1136" i="1"/>
  <c r="P1136" i="1"/>
  <c r="T1136" i="1"/>
  <c r="X1136" i="1"/>
  <c r="Z1140" i="1"/>
  <c r="AA1141" i="1"/>
  <c r="D1164" i="1"/>
  <c r="D1166" i="1" s="1"/>
  <c r="H1164" i="1"/>
  <c r="H1166" i="1" s="1"/>
  <c r="L1164" i="1"/>
  <c r="L1166" i="1" s="1"/>
  <c r="P1164" i="1"/>
  <c r="P1166" i="1" s="1"/>
  <c r="T1164" i="1"/>
  <c r="T1166" i="1" s="1"/>
  <c r="X1164" i="1"/>
  <c r="X1166" i="1" s="1"/>
  <c r="G1166" i="1"/>
  <c r="K1166" i="1"/>
  <c r="O1166" i="1"/>
  <c r="W1166" i="1"/>
  <c r="C1184" i="1"/>
  <c r="G1184" i="1"/>
  <c r="K1184" i="1"/>
  <c r="O1184" i="1"/>
  <c r="S1184" i="1"/>
  <c r="W1184" i="1"/>
  <c r="Z1183" i="1"/>
  <c r="AA1183" i="1" s="1"/>
  <c r="M1184" i="1"/>
  <c r="M1186" i="1" s="1"/>
  <c r="B1186" i="1"/>
  <c r="F1186" i="1"/>
  <c r="J1186" i="1"/>
  <c r="N1186" i="1"/>
  <c r="R1186" i="1"/>
  <c r="V1186" i="1"/>
  <c r="Z1185" i="1"/>
  <c r="Z1192" i="1"/>
  <c r="AA1192" i="1" s="1"/>
  <c r="AA1193" i="1"/>
  <c r="E1196" i="1"/>
  <c r="I1196" i="1"/>
  <c r="M1196" i="1"/>
  <c r="U1196" i="1"/>
  <c r="Y1196" i="1"/>
  <c r="D1214" i="1"/>
  <c r="AA1211" i="1"/>
  <c r="AA1213" i="1"/>
  <c r="D1216" i="1"/>
  <c r="H1216" i="1"/>
  <c r="L1216" i="1"/>
  <c r="P1216" i="1"/>
  <c r="T1216" i="1"/>
  <c r="X1216" i="1"/>
  <c r="AA1231" i="1"/>
  <c r="AA1233" i="1"/>
  <c r="D1236" i="1"/>
  <c r="H1236" i="1"/>
  <c r="L1236" i="1"/>
  <c r="P1236" i="1"/>
  <c r="T1236" i="1"/>
  <c r="X1236" i="1"/>
  <c r="AA1251" i="1"/>
  <c r="E1275" i="1"/>
  <c r="U1275" i="1"/>
  <c r="D890" i="1"/>
  <c r="B891" i="1"/>
  <c r="F891" i="1"/>
  <c r="J891" i="1"/>
  <c r="J695" i="1" s="1"/>
  <c r="J685" i="1" s="1"/>
  <c r="J2061" i="1" s="1"/>
  <c r="J2071" i="1" s="1"/>
  <c r="N891" i="1"/>
  <c r="Z891" i="1" s="1"/>
  <c r="AB891" i="1" s="1"/>
  <c r="R891" i="1"/>
  <c r="V891" i="1"/>
  <c r="C892" i="1"/>
  <c r="C894" i="1" s="1"/>
  <c r="G892" i="1"/>
  <c r="G696" i="1" s="1"/>
  <c r="G686" i="1" s="1"/>
  <c r="K892" i="1"/>
  <c r="K696" i="1" s="1"/>
  <c r="K686" i="1" s="1"/>
  <c r="O892" i="1"/>
  <c r="O894" i="1" s="1"/>
  <c r="S892" i="1"/>
  <c r="S894" i="1" s="1"/>
  <c r="W892" i="1"/>
  <c r="W894" i="1" s="1"/>
  <c r="D895" i="1"/>
  <c r="AA912" i="1"/>
  <c r="AA931" i="1"/>
  <c r="AA942" i="1"/>
  <c r="N954" i="1"/>
  <c r="N956" i="1" s="1"/>
  <c r="AA971" i="1"/>
  <c r="AA974" i="1" s="1"/>
  <c r="AA976" i="1" s="1"/>
  <c r="AA982" i="1"/>
  <c r="N994" i="1"/>
  <c r="N996" i="1" s="1"/>
  <c r="AA1012" i="1"/>
  <c r="N1024" i="1"/>
  <c r="N1026" i="1" s="1"/>
  <c r="D1034" i="1"/>
  <c r="D1036" i="1" s="1"/>
  <c r="AA1030" i="1"/>
  <c r="H1034" i="1"/>
  <c r="H1036" i="1" s="1"/>
  <c r="L1034" i="1"/>
  <c r="L1036" i="1" s="1"/>
  <c r="P1034" i="1"/>
  <c r="P1036" i="1" s="1"/>
  <c r="T1034" i="1"/>
  <c r="T1036" i="1" s="1"/>
  <c r="X1034" i="1"/>
  <c r="X1036" i="1" s="1"/>
  <c r="M1034" i="1"/>
  <c r="M1036" i="1" s="1"/>
  <c r="B1036" i="1"/>
  <c r="F1036" i="1"/>
  <c r="J1036" i="1"/>
  <c r="N1036" i="1"/>
  <c r="R1036" i="1"/>
  <c r="V1036" i="1"/>
  <c r="Z1035" i="1"/>
  <c r="Z1036" i="1" s="1"/>
  <c r="AB1036" i="1" s="1"/>
  <c r="B1044" i="1"/>
  <c r="F1044" i="1"/>
  <c r="J1044" i="1"/>
  <c r="N1044" i="1"/>
  <c r="R1044" i="1"/>
  <c r="V1044" i="1"/>
  <c r="M1046" i="1"/>
  <c r="Z1045" i="1"/>
  <c r="AA1053" i="1"/>
  <c r="E1056" i="1"/>
  <c r="M1056" i="1"/>
  <c r="Q1056" i="1"/>
  <c r="U1056" i="1"/>
  <c r="AA1063" i="1"/>
  <c r="H1084" i="1"/>
  <c r="H1070" i="1"/>
  <c r="H1074" i="1" s="1"/>
  <c r="X1084" i="1"/>
  <c r="X1070" i="1"/>
  <c r="X1074" i="1" s="1"/>
  <c r="M1071" i="1"/>
  <c r="Z1071" i="1" s="1"/>
  <c r="Z1081" i="1"/>
  <c r="AB1081" i="1" s="1"/>
  <c r="C1075" i="1"/>
  <c r="S1075" i="1"/>
  <c r="D1071" i="1"/>
  <c r="AA1071" i="1" s="1"/>
  <c r="T1094" i="1"/>
  <c r="T1096" i="1" s="1"/>
  <c r="D1104" i="1"/>
  <c r="C1106" i="1"/>
  <c r="G1106" i="1"/>
  <c r="K1106" i="1"/>
  <c r="O1106" i="1"/>
  <c r="S1106" i="1"/>
  <c r="W1106" i="1"/>
  <c r="E1083" i="1"/>
  <c r="E1073" i="1" s="1"/>
  <c r="E697" i="1" s="1"/>
  <c r="E687" i="1" s="1"/>
  <c r="E2063" i="1" s="1"/>
  <c r="E2073" i="1" s="1"/>
  <c r="I1083" i="1"/>
  <c r="I1073" i="1" s="1"/>
  <c r="Z1113" i="1"/>
  <c r="AA1113" i="1" s="1"/>
  <c r="M1083" i="1"/>
  <c r="Q1083" i="1"/>
  <c r="Q1073" i="1" s="1"/>
  <c r="Q697" i="1" s="1"/>
  <c r="Q687" i="1" s="1"/>
  <c r="U1083" i="1"/>
  <c r="U1073" i="1" s="1"/>
  <c r="U697" i="1" s="1"/>
  <c r="U687" i="1" s="1"/>
  <c r="U2063" i="1" s="1"/>
  <c r="U2073" i="1" s="1"/>
  <c r="Y1083" i="1"/>
  <c r="Y1073" i="1" s="1"/>
  <c r="O1114" i="1"/>
  <c r="O1116" i="1" s="1"/>
  <c r="M1124" i="1"/>
  <c r="M1126" i="1" s="1"/>
  <c r="B1126" i="1"/>
  <c r="F1126" i="1"/>
  <c r="J1126" i="1"/>
  <c r="N1126" i="1"/>
  <c r="R1126" i="1"/>
  <c r="V1126" i="1"/>
  <c r="Z1125" i="1"/>
  <c r="AA1133" i="1"/>
  <c r="E1136" i="1"/>
  <c r="I1136" i="1"/>
  <c r="M1136" i="1"/>
  <c r="Q1136" i="1"/>
  <c r="Y1136" i="1"/>
  <c r="M1154" i="1"/>
  <c r="Z1150" i="1"/>
  <c r="D1156" i="1"/>
  <c r="H1156" i="1"/>
  <c r="L1156" i="1"/>
  <c r="P1156" i="1"/>
  <c r="T1156" i="1"/>
  <c r="X1156" i="1"/>
  <c r="Z1164" i="1"/>
  <c r="AB1164" i="1" s="1"/>
  <c r="AB1160" i="1"/>
  <c r="AA1161" i="1"/>
  <c r="AA1164" i="1" s="1"/>
  <c r="D1184" i="1"/>
  <c r="D1186" i="1" s="1"/>
  <c r="H1184" i="1"/>
  <c r="H1186" i="1" s="1"/>
  <c r="L1184" i="1"/>
  <c r="L1186" i="1" s="1"/>
  <c r="P1184" i="1"/>
  <c r="P1186" i="1" s="1"/>
  <c r="T1184" i="1"/>
  <c r="T1186" i="1" s="1"/>
  <c r="X1184" i="1"/>
  <c r="X1186" i="1" s="1"/>
  <c r="C1186" i="1"/>
  <c r="G1186" i="1"/>
  <c r="K1186" i="1"/>
  <c r="O1186" i="1"/>
  <c r="S1186" i="1"/>
  <c r="W1186" i="1"/>
  <c r="Z1200" i="1"/>
  <c r="AA1202" i="1"/>
  <c r="AA1215" i="1"/>
  <c r="AA1221" i="1"/>
  <c r="AB1221" i="1"/>
  <c r="E1226" i="1"/>
  <c r="I1226" i="1"/>
  <c r="Q1226" i="1"/>
  <c r="U1226" i="1"/>
  <c r="Y1226" i="1"/>
  <c r="AA1235" i="1"/>
  <c r="AA1241" i="1"/>
  <c r="AB1241" i="1"/>
  <c r="E1246" i="1"/>
  <c r="I1246" i="1"/>
  <c r="M1246" i="1"/>
  <c r="Q1246" i="1"/>
  <c r="U1246" i="1"/>
  <c r="Y1246" i="1"/>
  <c r="AA1313" i="1"/>
  <c r="Z922" i="1"/>
  <c r="AA922" i="1" s="1"/>
  <c r="Z962" i="1"/>
  <c r="AA962" i="1" s="1"/>
  <c r="Z1002" i="1"/>
  <c r="AA1002" i="1" s="1"/>
  <c r="AA1031" i="1"/>
  <c r="C1036" i="1"/>
  <c r="G1036" i="1"/>
  <c r="K1036" i="1"/>
  <c r="O1036" i="1"/>
  <c r="S1036" i="1"/>
  <c r="W1036" i="1"/>
  <c r="B1046" i="1"/>
  <c r="F1046" i="1"/>
  <c r="J1046" i="1"/>
  <c r="N1046" i="1"/>
  <c r="R1046" i="1"/>
  <c r="V1046" i="1"/>
  <c r="Z1062" i="1"/>
  <c r="AA1062" i="1" s="1"/>
  <c r="L1084" i="1"/>
  <c r="L1070" i="1"/>
  <c r="L1074" i="1" s="1"/>
  <c r="G1075" i="1"/>
  <c r="W1075" i="1"/>
  <c r="B1094" i="1"/>
  <c r="B1096" i="1" s="1"/>
  <c r="B1080" i="1"/>
  <c r="F1094" i="1"/>
  <c r="F1096" i="1" s="1"/>
  <c r="F1080" i="1"/>
  <c r="J1094" i="1"/>
  <c r="J1096" i="1" s="1"/>
  <c r="J1080" i="1"/>
  <c r="N1094" i="1"/>
  <c r="N1096" i="1" s="1"/>
  <c r="N1080" i="1"/>
  <c r="R1094" i="1"/>
  <c r="R1096" i="1" s="1"/>
  <c r="R1080" i="1"/>
  <c r="V1094" i="1"/>
  <c r="V1096" i="1" s="1"/>
  <c r="V1080" i="1"/>
  <c r="Z1090" i="1"/>
  <c r="D1082" i="1"/>
  <c r="D1084" i="1" s="1"/>
  <c r="H1094" i="1"/>
  <c r="H1096" i="1" s="1"/>
  <c r="X1094" i="1"/>
  <c r="X1096" i="1" s="1"/>
  <c r="D1106" i="1"/>
  <c r="AA1110" i="1"/>
  <c r="C1114" i="1"/>
  <c r="C1116" i="1" s="1"/>
  <c r="S1114" i="1"/>
  <c r="S1116" i="1" s="1"/>
  <c r="M1144" i="1"/>
  <c r="M1146" i="1" s="1"/>
  <c r="Z1145" i="1"/>
  <c r="M1156" i="1"/>
  <c r="M1174" i="1"/>
  <c r="M1176" i="1" s="1"/>
  <c r="Z1170" i="1"/>
  <c r="D1176" i="1"/>
  <c r="H1176" i="1"/>
  <c r="L1176" i="1"/>
  <c r="P1176" i="1"/>
  <c r="T1176" i="1"/>
  <c r="X1176" i="1"/>
  <c r="Z1184" i="1"/>
  <c r="AB1184" i="1" s="1"/>
  <c r="AB1180" i="1"/>
  <c r="AA1181" i="1"/>
  <c r="AA1190" i="1"/>
  <c r="AA1194" i="1" s="1"/>
  <c r="E1206" i="1"/>
  <c r="I1206" i="1"/>
  <c r="Z1205" i="1"/>
  <c r="AA1205" i="1" s="1"/>
  <c r="Q1206" i="1"/>
  <c r="U1206" i="1"/>
  <c r="Y1206" i="1"/>
  <c r="Z1224" i="1"/>
  <c r="AB1224" i="1" s="1"/>
  <c r="AB1220" i="1"/>
  <c r="AA1220" i="1"/>
  <c r="B1226" i="1"/>
  <c r="F1226" i="1"/>
  <c r="J1226" i="1"/>
  <c r="R1226" i="1"/>
  <c r="V1226" i="1"/>
  <c r="Z1244" i="1"/>
  <c r="AB1244" i="1" s="1"/>
  <c r="AB1240" i="1"/>
  <c r="AA1240" i="1"/>
  <c r="B1246" i="1"/>
  <c r="F1246" i="1"/>
  <c r="J1246" i="1"/>
  <c r="R1246" i="1"/>
  <c r="V1246" i="1"/>
  <c r="E1094" i="1"/>
  <c r="E1096" i="1" s="1"/>
  <c r="I1094" i="1"/>
  <c r="M1094" i="1"/>
  <c r="M1096" i="1" s="1"/>
  <c r="Q1094" i="1"/>
  <c r="Q1096" i="1" s="1"/>
  <c r="U1094" i="1"/>
  <c r="U1096" i="1" s="1"/>
  <c r="Y1094" i="1"/>
  <c r="Y1096" i="1" s="1"/>
  <c r="M1204" i="1"/>
  <c r="M1206" i="1" s="1"/>
  <c r="M1224" i="1"/>
  <c r="M1226" i="1" s="1"/>
  <c r="Z1225" i="1"/>
  <c r="Z1226" i="1" s="1"/>
  <c r="AB1226" i="1" s="1"/>
  <c r="M1244" i="1"/>
  <c r="Z1245" i="1"/>
  <c r="Z1246" i="1" s="1"/>
  <c r="AB1246" i="1" s="1"/>
  <c r="E1254" i="1"/>
  <c r="I1254" i="1"/>
  <c r="M1254" i="1"/>
  <c r="Q1254" i="1"/>
  <c r="U1254" i="1"/>
  <c r="Y1254" i="1"/>
  <c r="Y1256" i="1" s="1"/>
  <c r="N1264" i="1"/>
  <c r="N1266" i="1" s="1"/>
  <c r="AA1265" i="1"/>
  <c r="C1271" i="1"/>
  <c r="K1271" i="1"/>
  <c r="S1271" i="1"/>
  <c r="AA1280" i="1"/>
  <c r="AA1281" i="1"/>
  <c r="C1286" i="1"/>
  <c r="K1286" i="1"/>
  <c r="S1286" i="1"/>
  <c r="E1273" i="1"/>
  <c r="M1273" i="1"/>
  <c r="U1273" i="1"/>
  <c r="G1294" i="1"/>
  <c r="G1296" i="1" s="1"/>
  <c r="O1294" i="1"/>
  <c r="O1296" i="1" s="1"/>
  <c r="W1294" i="1"/>
  <c r="W1296" i="1" s="1"/>
  <c r="G1300" i="1"/>
  <c r="O1300" i="1"/>
  <c r="W1300" i="1"/>
  <c r="E1301" i="1"/>
  <c r="M1301" i="1"/>
  <c r="U1301" i="1"/>
  <c r="U1271" i="1" s="1"/>
  <c r="U695" i="1" s="1"/>
  <c r="U685" i="1" s="1"/>
  <c r="M1314" i="1"/>
  <c r="M1316" i="1" s="1"/>
  <c r="B1305" i="1"/>
  <c r="B1316" i="1"/>
  <c r="F1305" i="1"/>
  <c r="F1316" i="1"/>
  <c r="J1305" i="1"/>
  <c r="J1316" i="1"/>
  <c r="N1305" i="1"/>
  <c r="N1316" i="1"/>
  <c r="R1305" i="1"/>
  <c r="R1316" i="1"/>
  <c r="V1305" i="1"/>
  <c r="V1316" i="1"/>
  <c r="Z1315" i="1"/>
  <c r="C1324" i="1"/>
  <c r="C1326" i="1" s="1"/>
  <c r="G1324" i="1"/>
  <c r="G1326" i="1" s="1"/>
  <c r="K1324" i="1"/>
  <c r="K1326" i="1" s="1"/>
  <c r="O1324" i="1"/>
  <c r="O1326" i="1" s="1"/>
  <c r="S1324" i="1"/>
  <c r="S1326" i="1" s="1"/>
  <c r="W1324" i="1"/>
  <c r="W1326" i="1" s="1"/>
  <c r="AA1321" i="1"/>
  <c r="D1302" i="1"/>
  <c r="D1324" i="1"/>
  <c r="D1326" i="1" s="1"/>
  <c r="L1324" i="1"/>
  <c r="L1326" i="1" s="1"/>
  <c r="T1324" i="1"/>
  <c r="T1326" i="1" s="1"/>
  <c r="E1326" i="1"/>
  <c r="E1305" i="1"/>
  <c r="I1326" i="1"/>
  <c r="I1305" i="1"/>
  <c r="M1326" i="1"/>
  <c r="M1305" i="1"/>
  <c r="Q1326" i="1"/>
  <c r="Q1305" i="1"/>
  <c r="Q1275" i="1" s="1"/>
  <c r="U1326" i="1"/>
  <c r="U1305" i="1"/>
  <c r="Y1326" i="1"/>
  <c r="Y1305" i="1"/>
  <c r="B1334" i="1"/>
  <c r="B1336" i="1" s="1"/>
  <c r="F1334" i="1"/>
  <c r="F1336" i="1" s="1"/>
  <c r="J1334" i="1"/>
  <c r="J1336" i="1" s="1"/>
  <c r="N1334" i="1"/>
  <c r="N1336" i="1" s="1"/>
  <c r="R1334" i="1"/>
  <c r="R1336" i="1" s="1"/>
  <c r="V1334" i="1"/>
  <c r="V1336" i="1" s="1"/>
  <c r="Z1331" i="1"/>
  <c r="C1334" i="1"/>
  <c r="C1336" i="1" s="1"/>
  <c r="K1334" i="1"/>
  <c r="K1336" i="1" s="1"/>
  <c r="S1334" i="1"/>
  <c r="S1336" i="1" s="1"/>
  <c r="D1336" i="1"/>
  <c r="H1336" i="1"/>
  <c r="L1336" i="1"/>
  <c r="P1336" i="1"/>
  <c r="T1336" i="1"/>
  <c r="X1336" i="1"/>
  <c r="C1340" i="1"/>
  <c r="C1344" i="1" s="1"/>
  <c r="K1340" i="1"/>
  <c r="K1344" i="1" s="1"/>
  <c r="K1346" i="1" s="1"/>
  <c r="S1340" i="1"/>
  <c r="S1344" i="1" s="1"/>
  <c r="V1346" i="1"/>
  <c r="C1354" i="1"/>
  <c r="C1356" i="1" s="1"/>
  <c r="S1354" i="1"/>
  <c r="S1356" i="1" s="1"/>
  <c r="C1366" i="1"/>
  <c r="G1366" i="1"/>
  <c r="K1366" i="1"/>
  <c r="O1366" i="1"/>
  <c r="S1366" i="1"/>
  <c r="W1366" i="1"/>
  <c r="F1374" i="1"/>
  <c r="N1374" i="1"/>
  <c r="V1374" i="1"/>
  <c r="V1376" i="1" s="1"/>
  <c r="Z1371" i="1"/>
  <c r="AB1371" i="1" s="1"/>
  <c r="C1376" i="1"/>
  <c r="K1376" i="1"/>
  <c r="S1376" i="1"/>
  <c r="Z1383" i="1"/>
  <c r="AA1383" i="1" s="1"/>
  <c r="B1386" i="1"/>
  <c r="F1386" i="1"/>
  <c r="J1386" i="1"/>
  <c r="N1386" i="1"/>
  <c r="R1386" i="1"/>
  <c r="V1386" i="1"/>
  <c r="M1373" i="1"/>
  <c r="Z1373" i="1" s="1"/>
  <c r="AA1373" i="1" s="1"/>
  <c r="Z1393" i="1"/>
  <c r="Z1400" i="1"/>
  <c r="AB1401" i="1"/>
  <c r="AA1405" i="1"/>
  <c r="E1416" i="1"/>
  <c r="I1416" i="1"/>
  <c r="M1416" i="1"/>
  <c r="Q1416" i="1"/>
  <c r="U1416" i="1"/>
  <c r="Y1416" i="1"/>
  <c r="AB1421" i="1"/>
  <c r="AA1421" i="1"/>
  <c r="E1426" i="1"/>
  <c r="I1426" i="1"/>
  <c r="M1426" i="1"/>
  <c r="Q1426" i="1"/>
  <c r="U1426" i="1"/>
  <c r="Y1426" i="1"/>
  <c r="E1436" i="1"/>
  <c r="I1436" i="1"/>
  <c r="M1436" i="1"/>
  <c r="Q1436" i="1"/>
  <c r="U1436" i="1"/>
  <c r="Y1436" i="1"/>
  <c r="AA1445" i="1"/>
  <c r="E1456" i="1"/>
  <c r="I1456" i="1"/>
  <c r="Q1456" i="1"/>
  <c r="U1456" i="1"/>
  <c r="Y1456" i="1"/>
  <c r="AB1461" i="1"/>
  <c r="AA1461" i="1"/>
  <c r="E1466" i="1"/>
  <c r="I1466" i="1"/>
  <c r="M1466" i="1"/>
  <c r="Q1466" i="1"/>
  <c r="U1466" i="1"/>
  <c r="Y1466" i="1"/>
  <c r="E1476" i="1"/>
  <c r="I1476" i="1"/>
  <c r="M1476" i="1"/>
  <c r="Q1476" i="1"/>
  <c r="U1476" i="1"/>
  <c r="Y1476" i="1"/>
  <c r="H1496" i="1"/>
  <c r="L1496" i="1"/>
  <c r="P1496" i="1"/>
  <c r="T1496" i="1"/>
  <c r="X1496" i="1"/>
  <c r="D1553" i="1"/>
  <c r="Z1050" i="1"/>
  <c r="Z1054" i="1" s="1"/>
  <c r="AB1054" i="1" s="1"/>
  <c r="Z1055" i="1"/>
  <c r="Z1092" i="1"/>
  <c r="AA1092" i="1" s="1"/>
  <c r="Z1100" i="1"/>
  <c r="AA1100" i="1" s="1"/>
  <c r="AA1104" i="1" s="1"/>
  <c r="Z1115" i="1"/>
  <c r="AA1115" i="1" s="1"/>
  <c r="Z1135" i="1"/>
  <c r="Z1155" i="1"/>
  <c r="AA1155" i="1" s="1"/>
  <c r="Z1175" i="1"/>
  <c r="AA1175" i="1" s="1"/>
  <c r="Z1195" i="1"/>
  <c r="AA1195" i="1" s="1"/>
  <c r="AA1196" i="1" s="1"/>
  <c r="Z1210" i="1"/>
  <c r="N1224" i="1"/>
  <c r="N1226" i="1" s="1"/>
  <c r="Z1230" i="1"/>
  <c r="D1234" i="1"/>
  <c r="N1244" i="1"/>
  <c r="N1246" i="1" s="1"/>
  <c r="B1254" i="1"/>
  <c r="B1256" i="1" s="1"/>
  <c r="F1254" i="1"/>
  <c r="F1256" i="1" s="1"/>
  <c r="J1254" i="1"/>
  <c r="J1256" i="1" s="1"/>
  <c r="N1254" i="1"/>
  <c r="N1256" i="1" s="1"/>
  <c r="R1254" i="1"/>
  <c r="R1256" i="1" s="1"/>
  <c r="V1254" i="1"/>
  <c r="V1256" i="1" s="1"/>
  <c r="Z1250" i="1"/>
  <c r="AA1261" i="1"/>
  <c r="Z1263" i="1"/>
  <c r="AA1263" i="1" s="1"/>
  <c r="C1266" i="1"/>
  <c r="G1266" i="1"/>
  <c r="K1266" i="1"/>
  <c r="O1266" i="1"/>
  <c r="S1266" i="1"/>
  <c r="W1266" i="1"/>
  <c r="AB1280" i="1"/>
  <c r="E1271" i="1"/>
  <c r="E695" i="1" s="1"/>
  <c r="E685" i="1" s="1"/>
  <c r="E2061" i="1" s="1"/>
  <c r="E2071" i="1" s="1"/>
  <c r="Z1281" i="1"/>
  <c r="AB1281" i="1" s="1"/>
  <c r="M1271" i="1"/>
  <c r="AA1282" i="1"/>
  <c r="B1284" i="1"/>
  <c r="J1284" i="1"/>
  <c r="R1284" i="1"/>
  <c r="E1286" i="1"/>
  <c r="I1286" i="1"/>
  <c r="M1286" i="1"/>
  <c r="Q1286" i="1"/>
  <c r="U1286" i="1"/>
  <c r="Y1286" i="1"/>
  <c r="E1294" i="1"/>
  <c r="I1270" i="1"/>
  <c r="I1294" i="1"/>
  <c r="M1294" i="1"/>
  <c r="Z1290" i="1"/>
  <c r="Z1294" i="1" s="1"/>
  <c r="AB1294" i="1" s="1"/>
  <c r="Q1294" i="1"/>
  <c r="U1294" i="1"/>
  <c r="U1296" i="1" s="1"/>
  <c r="Y1294" i="1"/>
  <c r="C1272" i="1"/>
  <c r="G1272" i="1"/>
  <c r="K1272" i="1"/>
  <c r="O1272" i="1"/>
  <c r="S1272" i="1"/>
  <c r="W1272" i="1"/>
  <c r="W696" i="1" s="1"/>
  <c r="W686" i="1" s="1"/>
  <c r="Z1293" i="1"/>
  <c r="H1304" i="1"/>
  <c r="P1304" i="1"/>
  <c r="X1304" i="1"/>
  <c r="X1306" i="1" s="1"/>
  <c r="Z1312" i="1"/>
  <c r="AA1312" i="1" s="1"/>
  <c r="C1316" i="1"/>
  <c r="G1316" i="1"/>
  <c r="K1316" i="1"/>
  <c r="O1316" i="1"/>
  <c r="S1316" i="1"/>
  <c r="W1316" i="1"/>
  <c r="Z1322" i="1"/>
  <c r="AA1322" i="1" s="1"/>
  <c r="B1326" i="1"/>
  <c r="F1326" i="1"/>
  <c r="J1326" i="1"/>
  <c r="N1326" i="1"/>
  <c r="R1326" i="1"/>
  <c r="V1326" i="1"/>
  <c r="Z1325" i="1"/>
  <c r="AA1333" i="1"/>
  <c r="E1336" i="1"/>
  <c r="I1336" i="1"/>
  <c r="Z1335" i="1"/>
  <c r="Q1336" i="1"/>
  <c r="U1336" i="1"/>
  <c r="Y1336" i="1"/>
  <c r="F1342" i="1"/>
  <c r="N1342" i="1"/>
  <c r="V1342" i="1"/>
  <c r="G1345" i="1"/>
  <c r="O1345" i="1"/>
  <c r="W1345" i="1"/>
  <c r="E1354" i="1"/>
  <c r="I1354" i="1"/>
  <c r="M1354" i="1"/>
  <c r="Z1350" i="1"/>
  <c r="AA1350" i="1" s="1"/>
  <c r="Q1354" i="1"/>
  <c r="U1354" i="1"/>
  <c r="U1340" i="1"/>
  <c r="U1344" i="1" s="1"/>
  <c r="Y1354" i="1"/>
  <c r="G1354" i="1"/>
  <c r="G1356" i="1" s="1"/>
  <c r="W1354" i="1"/>
  <c r="W1356" i="1" s="1"/>
  <c r="D1345" i="1"/>
  <c r="L1345" i="1"/>
  <c r="T1345" i="1"/>
  <c r="E1364" i="1"/>
  <c r="E1366" i="1" s="1"/>
  <c r="I1364" i="1"/>
  <c r="I1366" i="1" s="1"/>
  <c r="M1364" i="1"/>
  <c r="M1366" i="1" s="1"/>
  <c r="Q1364" i="1"/>
  <c r="Q1366" i="1" s="1"/>
  <c r="U1364" i="1"/>
  <c r="U1366" i="1" s="1"/>
  <c r="Y1364" i="1"/>
  <c r="Y1366" i="1" s="1"/>
  <c r="AA1361" i="1"/>
  <c r="D1366" i="1"/>
  <c r="H1366" i="1"/>
  <c r="L1366" i="1"/>
  <c r="P1366" i="1"/>
  <c r="T1366" i="1"/>
  <c r="X1366" i="1"/>
  <c r="G1374" i="1"/>
  <c r="G1376" i="1" s="1"/>
  <c r="O1374" i="1"/>
  <c r="W1374" i="1"/>
  <c r="Z1372" i="1"/>
  <c r="F1376" i="1"/>
  <c r="N1376" i="1"/>
  <c r="AA1390" i="1"/>
  <c r="D1370" i="1"/>
  <c r="D1394" i="1"/>
  <c r="H1370" i="1"/>
  <c r="H1394" i="1"/>
  <c r="H1396" i="1" s="1"/>
  <c r="L1370" i="1"/>
  <c r="L1394" i="1"/>
  <c r="P1370" i="1"/>
  <c r="P1394" i="1"/>
  <c r="P1396" i="1" s="1"/>
  <c r="T1370" i="1"/>
  <c r="T1394" i="1"/>
  <c r="X1370" i="1"/>
  <c r="X1394" i="1"/>
  <c r="X1396" i="1" s="1"/>
  <c r="C1394" i="1"/>
  <c r="C1396" i="1" s="1"/>
  <c r="S1394" i="1"/>
  <c r="S1396" i="1" s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AA1480" i="1"/>
  <c r="AA1484" i="1" s="1"/>
  <c r="B1486" i="1"/>
  <c r="F1486" i="1"/>
  <c r="J1486" i="1"/>
  <c r="AA1485" i="1"/>
  <c r="R1486" i="1"/>
  <c r="V1486" i="1"/>
  <c r="E1496" i="1"/>
  <c r="I1496" i="1"/>
  <c r="M1496" i="1"/>
  <c r="Q1496" i="1"/>
  <c r="U1496" i="1"/>
  <c r="Y1496" i="1"/>
  <c r="AB1521" i="1"/>
  <c r="AA1521" i="1"/>
  <c r="Z1060" i="1"/>
  <c r="C1080" i="1"/>
  <c r="G1080" i="1"/>
  <c r="K1080" i="1"/>
  <c r="O1080" i="1"/>
  <c r="S1080" i="1"/>
  <c r="W1080" i="1"/>
  <c r="B1085" i="1"/>
  <c r="F1085" i="1"/>
  <c r="J1085" i="1"/>
  <c r="N1085" i="1"/>
  <c r="R1085" i="1"/>
  <c r="V1085" i="1"/>
  <c r="AA1222" i="1"/>
  <c r="AA1242" i="1"/>
  <c r="AA1250" i="1"/>
  <c r="AA1254" i="1" s="1"/>
  <c r="D1256" i="1"/>
  <c r="H1256" i="1"/>
  <c r="L1256" i="1"/>
  <c r="P1256" i="1"/>
  <c r="T1256" i="1"/>
  <c r="X1256" i="1"/>
  <c r="Z1260" i="1"/>
  <c r="Z1264" i="1" s="1"/>
  <c r="AB1264" i="1" s="1"/>
  <c r="D1266" i="1"/>
  <c r="H1266" i="1"/>
  <c r="L1266" i="1"/>
  <c r="P1266" i="1"/>
  <c r="T1266" i="1"/>
  <c r="X1266" i="1"/>
  <c r="D1284" i="1"/>
  <c r="D1286" i="1" s="1"/>
  <c r="D1270" i="1"/>
  <c r="H1284" i="1"/>
  <c r="H1286" i="1" s="1"/>
  <c r="H1270" i="1"/>
  <c r="L1284" i="1"/>
  <c r="L1286" i="1" s="1"/>
  <c r="L1270" i="1"/>
  <c r="P1284" i="1"/>
  <c r="P1286" i="1" s="1"/>
  <c r="P1270" i="1"/>
  <c r="T1284" i="1"/>
  <c r="T1286" i="1" s="1"/>
  <c r="T1270" i="1"/>
  <c r="X1284" i="1"/>
  <c r="X1286" i="1" s="1"/>
  <c r="X1270" i="1"/>
  <c r="D1273" i="1"/>
  <c r="H1273" i="1"/>
  <c r="H697" i="1" s="1"/>
  <c r="H687" i="1" s="1"/>
  <c r="L1273" i="1"/>
  <c r="L697" i="1" s="1"/>
  <c r="L687" i="1" s="1"/>
  <c r="P1273" i="1"/>
  <c r="P697" i="1" s="1"/>
  <c r="P687" i="1" s="1"/>
  <c r="P2063" i="1" s="1"/>
  <c r="P2073" i="1" s="1"/>
  <c r="T1273" i="1"/>
  <c r="T697" i="1" s="1"/>
  <c r="T687" i="1" s="1"/>
  <c r="T2063" i="1" s="1"/>
  <c r="T2073" i="1" s="1"/>
  <c r="X1273" i="1"/>
  <c r="X697" i="1" s="1"/>
  <c r="X687" i="1" s="1"/>
  <c r="B1286" i="1"/>
  <c r="J1286" i="1"/>
  <c r="R1286" i="1"/>
  <c r="Z1285" i="1"/>
  <c r="G1286" i="1"/>
  <c r="O1286" i="1"/>
  <c r="W1286" i="1"/>
  <c r="B1271" i="1"/>
  <c r="F1271" i="1"/>
  <c r="J1271" i="1"/>
  <c r="N1271" i="1"/>
  <c r="R1271" i="1"/>
  <c r="V1271" i="1"/>
  <c r="Z1291" i="1"/>
  <c r="D1275" i="1"/>
  <c r="D1296" i="1"/>
  <c r="H1275" i="1"/>
  <c r="H1296" i="1"/>
  <c r="L1275" i="1"/>
  <c r="L1296" i="1"/>
  <c r="P1275" i="1"/>
  <c r="P1296" i="1"/>
  <c r="T1275" i="1"/>
  <c r="T1296" i="1"/>
  <c r="X1275" i="1"/>
  <c r="X1296" i="1"/>
  <c r="C1300" i="1"/>
  <c r="K1300" i="1"/>
  <c r="S1300" i="1"/>
  <c r="I1301" i="1"/>
  <c r="I1271" i="1" s="1"/>
  <c r="I695" i="1" s="1"/>
  <c r="I685" i="1" s="1"/>
  <c r="I2061" i="1" s="1"/>
  <c r="I2071" i="1" s="1"/>
  <c r="Q1301" i="1"/>
  <c r="Q1271" i="1" s="1"/>
  <c r="Q695" i="1" s="1"/>
  <c r="Q685" i="1" s="1"/>
  <c r="Q2061" i="1" s="1"/>
  <c r="Q2071" i="1" s="1"/>
  <c r="Y1301" i="1"/>
  <c r="Y1271" i="1" s="1"/>
  <c r="Y695" i="1" s="1"/>
  <c r="Y685" i="1" s="1"/>
  <c r="Y2061" i="1" s="1"/>
  <c r="Y2071" i="1" s="1"/>
  <c r="D1303" i="1"/>
  <c r="B1300" i="1"/>
  <c r="F1300" i="1"/>
  <c r="J1300" i="1"/>
  <c r="N1300" i="1"/>
  <c r="R1300" i="1"/>
  <c r="V1300" i="1"/>
  <c r="Z1310" i="1"/>
  <c r="AA1311" i="1"/>
  <c r="D1301" i="1"/>
  <c r="D1271" i="1" s="1"/>
  <c r="Z1313" i="1"/>
  <c r="E1300" i="1"/>
  <c r="E1304" i="1" s="1"/>
  <c r="I1300" i="1"/>
  <c r="I1304" i="1" s="1"/>
  <c r="M1300" i="1"/>
  <c r="Q1300" i="1"/>
  <c r="U1300" i="1"/>
  <c r="U1304" i="1" s="1"/>
  <c r="Y1300" i="1"/>
  <c r="Y1304" i="1" s="1"/>
  <c r="B1303" i="1"/>
  <c r="B1273" i="1" s="1"/>
  <c r="B697" i="1" s="1"/>
  <c r="B687" i="1" s="1"/>
  <c r="F1303" i="1"/>
  <c r="F1273" i="1" s="1"/>
  <c r="J1303" i="1"/>
  <c r="J1273" i="1" s="1"/>
  <c r="J697" i="1" s="1"/>
  <c r="J687" i="1" s="1"/>
  <c r="N1303" i="1"/>
  <c r="N1273" i="1" s="1"/>
  <c r="N697" i="1" s="1"/>
  <c r="N687" i="1" s="1"/>
  <c r="R1303" i="1"/>
  <c r="R1273" i="1" s="1"/>
  <c r="R697" i="1" s="1"/>
  <c r="R687" i="1" s="1"/>
  <c r="V1303" i="1"/>
  <c r="V1273" i="1" s="1"/>
  <c r="Z1323" i="1"/>
  <c r="AA1323" i="1" s="1"/>
  <c r="Z1332" i="1"/>
  <c r="AA1332" i="1" s="1"/>
  <c r="G1340" i="1"/>
  <c r="G1344" i="1" s="1"/>
  <c r="O1340" i="1"/>
  <c r="O1344" i="1" s="1"/>
  <c r="W1340" i="1"/>
  <c r="W1344" i="1" s="1"/>
  <c r="B1341" i="1"/>
  <c r="F1341" i="1"/>
  <c r="J1341" i="1"/>
  <c r="N1341" i="1"/>
  <c r="R1341" i="1"/>
  <c r="Z1341" i="1" s="1"/>
  <c r="V1341" i="1"/>
  <c r="Z1351" i="1"/>
  <c r="K1354" i="1"/>
  <c r="K1356" i="1" s="1"/>
  <c r="E1356" i="1"/>
  <c r="I1356" i="1"/>
  <c r="M1356" i="1"/>
  <c r="Q1356" i="1"/>
  <c r="U1356" i="1"/>
  <c r="Y1356" i="1"/>
  <c r="AA1363" i="1"/>
  <c r="Z1365" i="1"/>
  <c r="B1374" i="1"/>
  <c r="J1374" i="1"/>
  <c r="R1374" i="1"/>
  <c r="O1376" i="1"/>
  <c r="W1376" i="1"/>
  <c r="E1370" i="1"/>
  <c r="E1374" i="1" s="1"/>
  <c r="E1384" i="1"/>
  <c r="E1386" i="1" s="1"/>
  <c r="I1370" i="1"/>
  <c r="I1374" i="1" s="1"/>
  <c r="I1384" i="1"/>
  <c r="I1386" i="1" s="1"/>
  <c r="M1370" i="1"/>
  <c r="M1340" i="1" s="1"/>
  <c r="M1384" i="1"/>
  <c r="M1386" i="1" s="1"/>
  <c r="Z1380" i="1"/>
  <c r="Q1370" i="1"/>
  <c r="Q1374" i="1" s="1"/>
  <c r="Q1384" i="1"/>
  <c r="U1370" i="1"/>
  <c r="U1374" i="1" s="1"/>
  <c r="U1384" i="1"/>
  <c r="Y1370" i="1"/>
  <c r="Y1374" i="1" s="1"/>
  <c r="Y1384" i="1"/>
  <c r="Z1381" i="1"/>
  <c r="AA1382" i="1"/>
  <c r="D1372" i="1"/>
  <c r="AA1372" i="1" s="1"/>
  <c r="H1384" i="1"/>
  <c r="H1386" i="1" s="1"/>
  <c r="X1384" i="1"/>
  <c r="X1386" i="1" s="1"/>
  <c r="E1394" i="1"/>
  <c r="E1396" i="1" s="1"/>
  <c r="I1394" i="1"/>
  <c r="M1394" i="1"/>
  <c r="M1396" i="1" s="1"/>
  <c r="Q1394" i="1"/>
  <c r="U1394" i="1"/>
  <c r="U1396" i="1" s="1"/>
  <c r="Y1394" i="1"/>
  <c r="G1394" i="1"/>
  <c r="G1396" i="1" s="1"/>
  <c r="D1396" i="1"/>
  <c r="D1375" i="1"/>
  <c r="H1375" i="1"/>
  <c r="L1396" i="1"/>
  <c r="L1375" i="1"/>
  <c r="P1375" i="1"/>
  <c r="T1396" i="1"/>
  <c r="T1375" i="1"/>
  <c r="X1375" i="1"/>
  <c r="D1404" i="1"/>
  <c r="H1404" i="1"/>
  <c r="L1404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AB1491" i="1"/>
  <c r="AA1491" i="1"/>
  <c r="B1496" i="1"/>
  <c r="F1496" i="1"/>
  <c r="J1496" i="1"/>
  <c r="N1496" i="1"/>
  <c r="R1496" i="1"/>
  <c r="V1496" i="1"/>
  <c r="AB1501" i="1"/>
  <c r="AA1501" i="1"/>
  <c r="Z1212" i="1"/>
  <c r="AA1212" i="1" s="1"/>
  <c r="Z1232" i="1"/>
  <c r="AA1232" i="1" s="1"/>
  <c r="AA1253" i="1"/>
  <c r="E1256" i="1"/>
  <c r="I1256" i="1"/>
  <c r="M1256" i="1"/>
  <c r="Z1255" i="1"/>
  <c r="Q1256" i="1"/>
  <c r="U1256" i="1"/>
  <c r="Z1282" i="1"/>
  <c r="F1284" i="1"/>
  <c r="F1286" i="1" s="1"/>
  <c r="N1284" i="1"/>
  <c r="N1286" i="1" s="1"/>
  <c r="V1284" i="1"/>
  <c r="V1286" i="1" s="1"/>
  <c r="AA1293" i="1"/>
  <c r="E1296" i="1"/>
  <c r="I1296" i="1"/>
  <c r="M1296" i="1"/>
  <c r="Z1295" i="1"/>
  <c r="Q1296" i="1"/>
  <c r="Y1296" i="1"/>
  <c r="L1304" i="1"/>
  <c r="L1306" i="1" s="1"/>
  <c r="T1304" i="1"/>
  <c r="T1306" i="1" s="1"/>
  <c r="Z1303" i="1"/>
  <c r="H1306" i="1"/>
  <c r="P1306" i="1"/>
  <c r="Z1320" i="1"/>
  <c r="AA1325" i="1"/>
  <c r="M1334" i="1"/>
  <c r="M1336" i="1" s="1"/>
  <c r="Z1330" i="1"/>
  <c r="C1346" i="1"/>
  <c r="S1346" i="1"/>
  <c r="Z1353" i="1"/>
  <c r="AA1353" i="1" s="1"/>
  <c r="Z1362" i="1"/>
  <c r="AA1362" i="1" s="1"/>
  <c r="AA1371" i="1"/>
  <c r="B1376" i="1"/>
  <c r="J1376" i="1"/>
  <c r="R1376" i="1"/>
  <c r="E1375" i="1"/>
  <c r="E1376" i="1" s="1"/>
  <c r="I1375" i="1"/>
  <c r="I1376" i="1" s="1"/>
  <c r="M1375" i="1"/>
  <c r="Z1385" i="1"/>
  <c r="AA1385" i="1" s="1"/>
  <c r="Q1375" i="1"/>
  <c r="Q1386" i="1"/>
  <c r="U1375" i="1"/>
  <c r="U1386" i="1"/>
  <c r="Y1375" i="1"/>
  <c r="Y1386" i="1"/>
  <c r="Z1391" i="1"/>
  <c r="AA1393" i="1"/>
  <c r="I1396" i="1"/>
  <c r="Q1396" i="1"/>
  <c r="Y1396" i="1"/>
  <c r="AA1403" i="1"/>
  <c r="D1406" i="1"/>
  <c r="H1406" i="1"/>
  <c r="L1406" i="1"/>
  <c r="AA1412" i="1"/>
  <c r="AA1415" i="1"/>
  <c r="AA1422" i="1"/>
  <c r="H1426" i="1"/>
  <c r="L1426" i="1"/>
  <c r="P1426" i="1"/>
  <c r="T1426" i="1"/>
  <c r="X1426" i="1"/>
  <c r="AA1433" i="1"/>
  <c r="H1436" i="1"/>
  <c r="L1436" i="1"/>
  <c r="P1436" i="1"/>
  <c r="T1436" i="1"/>
  <c r="X1436" i="1"/>
  <c r="AA1441" i="1"/>
  <c r="AA1443" i="1"/>
  <c r="D1446" i="1"/>
  <c r="H1446" i="1"/>
  <c r="L1446" i="1"/>
  <c r="P1446" i="1"/>
  <c r="T1446" i="1"/>
  <c r="X1446" i="1"/>
  <c r="AA1451" i="1"/>
  <c r="AA1452" i="1"/>
  <c r="AA1455" i="1"/>
  <c r="AA1456" i="1" s="1"/>
  <c r="AA1462" i="1"/>
  <c r="AA1463" i="1"/>
  <c r="H1466" i="1"/>
  <c r="L1466" i="1"/>
  <c r="P1466" i="1"/>
  <c r="T1466" i="1"/>
  <c r="X1466" i="1"/>
  <c r="AA1473" i="1"/>
  <c r="AA1475" i="1"/>
  <c r="H1476" i="1"/>
  <c r="L1476" i="1"/>
  <c r="P1476" i="1"/>
  <c r="T1476" i="1"/>
  <c r="X1476" i="1"/>
  <c r="AA1481" i="1"/>
  <c r="AA1483" i="1"/>
  <c r="D1486" i="1"/>
  <c r="H1486" i="1"/>
  <c r="L1486" i="1"/>
  <c r="P1486" i="1"/>
  <c r="T1486" i="1"/>
  <c r="X1486" i="1"/>
  <c r="D1354" i="1"/>
  <c r="D1356" i="1" s="1"/>
  <c r="H1354" i="1"/>
  <c r="H1356" i="1" s="1"/>
  <c r="L1354" i="1"/>
  <c r="L1356" i="1" s="1"/>
  <c r="P1354" i="1"/>
  <c r="P1356" i="1" s="1"/>
  <c r="T1354" i="1"/>
  <c r="T1356" i="1" s="1"/>
  <c r="X1354" i="1"/>
  <c r="X1356" i="1" s="1"/>
  <c r="Z1410" i="1"/>
  <c r="Z1414" i="1" s="1"/>
  <c r="AB1414" i="1" s="1"/>
  <c r="M1414" i="1"/>
  <c r="Z1415" i="1"/>
  <c r="D1424" i="1"/>
  <c r="Z1442" i="1"/>
  <c r="AA1442" i="1" s="1"/>
  <c r="Z1450" i="1"/>
  <c r="Z1454" i="1" s="1"/>
  <c r="AB1454" i="1" s="1"/>
  <c r="M1454" i="1"/>
  <c r="M1456" i="1" s="1"/>
  <c r="Z1455" i="1"/>
  <c r="Z1456" i="1" s="1"/>
  <c r="AB1456" i="1" s="1"/>
  <c r="D1464" i="1"/>
  <c r="D1466" i="1" s="1"/>
  <c r="Z1482" i="1"/>
  <c r="AA1482" i="1" s="1"/>
  <c r="D1494" i="1"/>
  <c r="Z1510" i="1"/>
  <c r="M1524" i="1"/>
  <c r="Z1520" i="1"/>
  <c r="AA1531" i="1"/>
  <c r="C1536" i="1"/>
  <c r="G1536" i="1"/>
  <c r="K1536" i="1"/>
  <c r="O1536" i="1"/>
  <c r="S1536" i="1"/>
  <c r="W1536" i="1"/>
  <c r="P1550" i="1"/>
  <c r="C1555" i="1"/>
  <c r="K1555" i="1"/>
  <c r="S1555" i="1"/>
  <c r="C1574" i="1"/>
  <c r="C1576" i="1" s="1"/>
  <c r="C1561" i="1"/>
  <c r="C1551" i="1" s="1"/>
  <c r="G1574" i="1"/>
  <c r="G1576" i="1" s="1"/>
  <c r="G1561" i="1"/>
  <c r="G1551" i="1" s="1"/>
  <c r="K1574" i="1"/>
  <c r="K1576" i="1" s="1"/>
  <c r="K1561" i="1"/>
  <c r="K1551" i="1" s="1"/>
  <c r="O1574" i="1"/>
  <c r="O1576" i="1" s="1"/>
  <c r="O1561" i="1"/>
  <c r="O1551" i="1" s="1"/>
  <c r="S1574" i="1"/>
  <c r="S1576" i="1" s="1"/>
  <c r="S1561" i="1"/>
  <c r="S1551" i="1" s="1"/>
  <c r="W1574" i="1"/>
  <c r="W1576" i="1" s="1"/>
  <c r="W1561" i="1"/>
  <c r="W1551" i="1" s="1"/>
  <c r="F1563" i="1"/>
  <c r="F1553" i="1" s="1"/>
  <c r="F2063" i="1" s="1"/>
  <c r="F2073" i="1" s="1"/>
  <c r="V1563" i="1"/>
  <c r="V1553" i="1" s="1"/>
  <c r="Z1573" i="1"/>
  <c r="C1560" i="1"/>
  <c r="C1594" i="1"/>
  <c r="G1560" i="1"/>
  <c r="G1594" i="1"/>
  <c r="K1560" i="1"/>
  <c r="K1594" i="1"/>
  <c r="O1560" i="1"/>
  <c r="O1594" i="1"/>
  <c r="S1560" i="1"/>
  <c r="S1594" i="1"/>
  <c r="W1560" i="1"/>
  <c r="W1594" i="1"/>
  <c r="Z1592" i="1"/>
  <c r="Z1593" i="1"/>
  <c r="B1596" i="1"/>
  <c r="F1596" i="1"/>
  <c r="J1596" i="1"/>
  <c r="Z1595" i="1"/>
  <c r="R1596" i="1"/>
  <c r="V1596" i="1"/>
  <c r="Z1601" i="1"/>
  <c r="Z1602" i="1"/>
  <c r="E1606" i="1"/>
  <c r="I1606" i="1"/>
  <c r="Z1605" i="1"/>
  <c r="M1606" i="1"/>
  <c r="Q1606" i="1"/>
  <c r="U1606" i="1"/>
  <c r="Y1606" i="1"/>
  <c r="S1614" i="1"/>
  <c r="S1616" i="1" s="1"/>
  <c r="P1656" i="1"/>
  <c r="P1645" i="1"/>
  <c r="P1646" i="1" s="1"/>
  <c r="S1674" i="1"/>
  <c r="S1676" i="1" s="1"/>
  <c r="Q1674" i="1"/>
  <c r="L1684" i="1"/>
  <c r="L1686" i="1" s="1"/>
  <c r="L1670" i="1"/>
  <c r="D1681" i="1"/>
  <c r="Z1355" i="1"/>
  <c r="Z1390" i="1"/>
  <c r="Z1394" i="1" s="1"/>
  <c r="AB1394" i="1" s="1"/>
  <c r="Z1395" i="1"/>
  <c r="Z1396" i="1" s="1"/>
  <c r="AB1396" i="1" s="1"/>
  <c r="Z1420" i="1"/>
  <c r="Z1424" i="1" s="1"/>
  <c r="AB1424" i="1" s="1"/>
  <c r="Z1425" i="1"/>
  <c r="D1426" i="1"/>
  <c r="D1434" i="1"/>
  <c r="AA1450" i="1"/>
  <c r="AA1454" i="1" s="1"/>
  <c r="Z1460" i="1"/>
  <c r="Z1464" i="1" s="1"/>
  <c r="Z1465" i="1"/>
  <c r="Z1466" i="1" s="1"/>
  <c r="D1474" i="1"/>
  <c r="N1486" i="1"/>
  <c r="Z1490" i="1"/>
  <c r="Z1494" i="1" s="1"/>
  <c r="AB1494" i="1" s="1"/>
  <c r="Z1495" i="1"/>
  <c r="D1496" i="1"/>
  <c r="D1504" i="1"/>
  <c r="D1506" i="1" s="1"/>
  <c r="B1506" i="1"/>
  <c r="F1506" i="1"/>
  <c r="J1506" i="1"/>
  <c r="N1506" i="1"/>
  <c r="R1506" i="1"/>
  <c r="V1506" i="1"/>
  <c r="Z1505" i="1"/>
  <c r="C1514" i="1"/>
  <c r="C1516" i="1" s="1"/>
  <c r="G1514" i="1"/>
  <c r="G1516" i="1" s="1"/>
  <c r="K1514" i="1"/>
  <c r="K1516" i="1" s="1"/>
  <c r="O1514" i="1"/>
  <c r="O1516" i="1" s="1"/>
  <c r="S1514" i="1"/>
  <c r="S1516" i="1" s="1"/>
  <c r="W1514" i="1"/>
  <c r="W1516" i="1" s="1"/>
  <c r="AA1511" i="1"/>
  <c r="AA1512" i="1"/>
  <c r="E1516" i="1"/>
  <c r="I1516" i="1"/>
  <c r="M1516" i="1"/>
  <c r="Q1516" i="1"/>
  <c r="U1516" i="1"/>
  <c r="Y1516" i="1"/>
  <c r="B1524" i="1"/>
  <c r="B1526" i="1" s="1"/>
  <c r="F1524" i="1"/>
  <c r="F1526" i="1" s="1"/>
  <c r="J1524" i="1"/>
  <c r="J1526" i="1" s="1"/>
  <c r="N1524" i="1"/>
  <c r="N1526" i="1" s="1"/>
  <c r="R1524" i="1"/>
  <c r="R1526" i="1" s="1"/>
  <c r="V1524" i="1"/>
  <c r="V1526" i="1" s="1"/>
  <c r="D1526" i="1"/>
  <c r="H1526" i="1"/>
  <c r="L1526" i="1"/>
  <c r="P1526" i="1"/>
  <c r="T1526" i="1"/>
  <c r="X1526" i="1"/>
  <c r="D1536" i="1"/>
  <c r="H1536" i="1"/>
  <c r="L1536" i="1"/>
  <c r="P1536" i="1"/>
  <c r="T1536" i="1"/>
  <c r="X1536" i="1"/>
  <c r="AA1541" i="1"/>
  <c r="T1564" i="1"/>
  <c r="T1550" i="1"/>
  <c r="C1562" i="1"/>
  <c r="C1552" i="1" s="1"/>
  <c r="K1562" i="1"/>
  <c r="K1552" i="1" s="1"/>
  <c r="K2062" i="1" s="1"/>
  <c r="K2072" i="1" s="1"/>
  <c r="S1562" i="1"/>
  <c r="S1552" i="1" s="1"/>
  <c r="D1584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B1606" i="1"/>
  <c r="J1606" i="1"/>
  <c r="R1606" i="1"/>
  <c r="G1616" i="1"/>
  <c r="B1624" i="1"/>
  <c r="B1610" i="1"/>
  <c r="B1614" i="1" s="1"/>
  <c r="B1616" i="1" s="1"/>
  <c r="F1624" i="1"/>
  <c r="F1610" i="1"/>
  <c r="J1624" i="1"/>
  <c r="J1610" i="1"/>
  <c r="J1614" i="1" s="1"/>
  <c r="J1616" i="1" s="1"/>
  <c r="N1624" i="1"/>
  <c r="N1610" i="1"/>
  <c r="R1624" i="1"/>
  <c r="R1610" i="1"/>
  <c r="R1614" i="1" s="1"/>
  <c r="V1624" i="1"/>
  <c r="V1610" i="1"/>
  <c r="Z1620" i="1"/>
  <c r="M1634" i="1"/>
  <c r="M1636" i="1" s="1"/>
  <c r="Z1630" i="1"/>
  <c r="Z1653" i="1"/>
  <c r="M1643" i="1"/>
  <c r="Z1643" i="1" s="1"/>
  <c r="Z1663" i="1"/>
  <c r="C1674" i="1"/>
  <c r="C1676" i="1" s="1"/>
  <c r="N1670" i="1"/>
  <c r="B1340" i="1"/>
  <c r="B1344" i="1" s="1"/>
  <c r="B1346" i="1" s="1"/>
  <c r="F1340" i="1"/>
  <c r="J1340" i="1"/>
  <c r="J1344" i="1" s="1"/>
  <c r="J1346" i="1" s="1"/>
  <c r="N1340" i="1"/>
  <c r="N1344" i="1" s="1"/>
  <c r="N1346" i="1" s="1"/>
  <c r="R1340" i="1"/>
  <c r="R1344" i="1" s="1"/>
  <c r="R1346" i="1" s="1"/>
  <c r="V1340" i="1"/>
  <c r="V1344" i="1" s="1"/>
  <c r="E1345" i="1"/>
  <c r="M1345" i="1"/>
  <c r="Q1345" i="1"/>
  <c r="U1345" i="1"/>
  <c r="U1346" i="1" s="1"/>
  <c r="Y1345" i="1"/>
  <c r="Z1360" i="1"/>
  <c r="Z1430" i="1"/>
  <c r="Z1434" i="1" s="1"/>
  <c r="AB1434" i="1" s="1"/>
  <c r="Z1435" i="1"/>
  <c r="Z1436" i="1" s="1"/>
  <c r="AB1436" i="1" s="1"/>
  <c r="D1436" i="1"/>
  <c r="Z1470" i="1"/>
  <c r="Z1474" i="1" s="1"/>
  <c r="AB1474" i="1" s="1"/>
  <c r="Z1475" i="1"/>
  <c r="D1476" i="1"/>
  <c r="Z1500" i="1"/>
  <c r="Z1504" i="1" s="1"/>
  <c r="AB1504" i="1" s="1"/>
  <c r="C1506" i="1"/>
  <c r="G1506" i="1"/>
  <c r="K1506" i="1"/>
  <c r="O1506" i="1"/>
  <c r="S1506" i="1"/>
  <c r="AA1510" i="1"/>
  <c r="AA1514" i="1" s="1"/>
  <c r="Z1512" i="1"/>
  <c r="B1516" i="1"/>
  <c r="F1516" i="1"/>
  <c r="J1516" i="1"/>
  <c r="N1516" i="1"/>
  <c r="R1516" i="1"/>
  <c r="V1516" i="1"/>
  <c r="Z1515" i="1"/>
  <c r="Z1522" i="1"/>
  <c r="AA1522" i="1" s="1"/>
  <c r="AA1523" i="1"/>
  <c r="E1526" i="1"/>
  <c r="I1526" i="1"/>
  <c r="M1526" i="1"/>
  <c r="Z1525" i="1"/>
  <c r="AA1525" i="1" s="1"/>
  <c r="Q1526" i="1"/>
  <c r="U1526" i="1"/>
  <c r="Y1526" i="1"/>
  <c r="Z1535" i="1"/>
  <c r="AA1535" i="1" s="1"/>
  <c r="Z1540" i="1"/>
  <c r="M1544" i="1"/>
  <c r="M1546" i="1" s="1"/>
  <c r="Z1541" i="1"/>
  <c r="AB1541" i="1" s="1"/>
  <c r="AA1543" i="1"/>
  <c r="H1560" i="1"/>
  <c r="X1560" i="1"/>
  <c r="I1561" i="1"/>
  <c r="I1551" i="1" s="1"/>
  <c r="U1561" i="1"/>
  <c r="U1551" i="1" s="1"/>
  <c r="U2061" i="1" s="1"/>
  <c r="U2071" i="1" s="1"/>
  <c r="G1565" i="1"/>
  <c r="O1565" i="1"/>
  <c r="W1565" i="1"/>
  <c r="B1574" i="1"/>
  <c r="B1576" i="1" s="1"/>
  <c r="B1560" i="1"/>
  <c r="F1574" i="1"/>
  <c r="F1576" i="1" s="1"/>
  <c r="F1560" i="1"/>
  <c r="J1574" i="1"/>
  <c r="J1576" i="1" s="1"/>
  <c r="J1560" i="1"/>
  <c r="N1574" i="1"/>
  <c r="N1576" i="1" s="1"/>
  <c r="N1560" i="1"/>
  <c r="R1574" i="1"/>
  <c r="R1576" i="1" s="1"/>
  <c r="R1560" i="1"/>
  <c r="V1574" i="1"/>
  <c r="V1576" i="1" s="1"/>
  <c r="V1560" i="1"/>
  <c r="Z1570" i="1"/>
  <c r="AA1572" i="1"/>
  <c r="H1562" i="1"/>
  <c r="H1552" i="1" s="1"/>
  <c r="L1562" i="1"/>
  <c r="L1552" i="1" s="1"/>
  <c r="P1562" i="1"/>
  <c r="P1552" i="1" s="1"/>
  <c r="P2062" i="1" s="1"/>
  <c r="P2072" i="1" s="1"/>
  <c r="T1562" i="1"/>
  <c r="T1552" i="1" s="1"/>
  <c r="X1562" i="1"/>
  <c r="X1552" i="1" s="1"/>
  <c r="AA1573" i="1"/>
  <c r="H1574" i="1"/>
  <c r="H1576" i="1" s="1"/>
  <c r="X1574" i="1"/>
  <c r="X1576" i="1" s="1"/>
  <c r="AA1575" i="1"/>
  <c r="L1576" i="1"/>
  <c r="P1576" i="1"/>
  <c r="T1576" i="1"/>
  <c r="E1584" i="1"/>
  <c r="E1586" i="1" s="1"/>
  <c r="I1584" i="1"/>
  <c r="I1586" i="1" s="1"/>
  <c r="M1584" i="1"/>
  <c r="M1586" i="1" s="1"/>
  <c r="Q1584" i="1"/>
  <c r="Q1586" i="1" s="1"/>
  <c r="U1584" i="1"/>
  <c r="U1586" i="1" s="1"/>
  <c r="Y1584" i="1"/>
  <c r="Y1586" i="1" s="1"/>
  <c r="AA1585" i="1"/>
  <c r="D1586" i="1"/>
  <c r="H1586" i="1"/>
  <c r="L1586" i="1"/>
  <c r="P1586" i="1"/>
  <c r="T1586" i="1"/>
  <c r="X1586" i="1"/>
  <c r="AA1592" i="1"/>
  <c r="M1654" i="1"/>
  <c r="M1640" i="1"/>
  <c r="C1664" i="1"/>
  <c r="C1651" i="1"/>
  <c r="G1664" i="1"/>
  <c r="G1651" i="1"/>
  <c r="K1664" i="1"/>
  <c r="K1651" i="1"/>
  <c r="O1664" i="1"/>
  <c r="O1651" i="1"/>
  <c r="S1664" i="1"/>
  <c r="S1651" i="1"/>
  <c r="W1664" i="1"/>
  <c r="W1651" i="1"/>
  <c r="B1676" i="1"/>
  <c r="F1672" i="1"/>
  <c r="F1684" i="1"/>
  <c r="F1686" i="1" s="1"/>
  <c r="H2063" i="1"/>
  <c r="H2073" i="1" s="1"/>
  <c r="Z1440" i="1"/>
  <c r="W1504" i="1"/>
  <c r="W1506" i="1" s="1"/>
  <c r="AA1520" i="1"/>
  <c r="Z1532" i="1"/>
  <c r="AA1532" i="1" s="1"/>
  <c r="AA1533" i="1"/>
  <c r="Z1542" i="1"/>
  <c r="AA1542" i="1" s="1"/>
  <c r="B1546" i="1"/>
  <c r="F1546" i="1"/>
  <c r="J1546" i="1"/>
  <c r="Z1545" i="1"/>
  <c r="R1546" i="1"/>
  <c r="V1546" i="1"/>
  <c r="L1550" i="1"/>
  <c r="M1551" i="1"/>
  <c r="Z1561" i="1"/>
  <c r="Z1571" i="1"/>
  <c r="E1563" i="1"/>
  <c r="E1553" i="1" s="1"/>
  <c r="I1563" i="1"/>
  <c r="I1553" i="1" s="1"/>
  <c r="M1563" i="1"/>
  <c r="Q1563" i="1"/>
  <c r="Q1553" i="1" s="1"/>
  <c r="Q2063" i="1" s="1"/>
  <c r="Q2073" i="1" s="1"/>
  <c r="U1563" i="1"/>
  <c r="U1553" i="1" s="1"/>
  <c r="Y1563" i="1"/>
  <c r="Y1553" i="1" s="1"/>
  <c r="E1576" i="1"/>
  <c r="E1565" i="1"/>
  <c r="I1576" i="1"/>
  <c r="M1576" i="1"/>
  <c r="M1565" i="1"/>
  <c r="Z1575" i="1"/>
  <c r="Q1576" i="1"/>
  <c r="U1576" i="1"/>
  <c r="Y1576" i="1"/>
  <c r="Z1581" i="1"/>
  <c r="AB1581" i="1" s="1"/>
  <c r="AA1583" i="1"/>
  <c r="AA1590" i="1"/>
  <c r="M1594" i="1"/>
  <c r="M1596" i="1" s="1"/>
  <c r="Z1591" i="1"/>
  <c r="AB1591" i="1" s="1"/>
  <c r="AA1593" i="1"/>
  <c r="Z1600" i="1"/>
  <c r="AA1600" i="1" s="1"/>
  <c r="AA1602" i="1"/>
  <c r="AA1603" i="1"/>
  <c r="C1612" i="1"/>
  <c r="C1614" i="1" s="1"/>
  <c r="C1616" i="1" s="1"/>
  <c r="C1634" i="1"/>
  <c r="C1636" i="1" s="1"/>
  <c r="G1612" i="1"/>
  <c r="G1562" i="1" s="1"/>
  <c r="G1552" i="1" s="1"/>
  <c r="G2062" i="1" s="1"/>
  <c r="G2072" i="1" s="1"/>
  <c r="G1634" i="1"/>
  <c r="G1636" i="1" s="1"/>
  <c r="K1612" i="1"/>
  <c r="K1614" i="1" s="1"/>
  <c r="K1616" i="1" s="1"/>
  <c r="K1634" i="1"/>
  <c r="K1636" i="1" s="1"/>
  <c r="O1612" i="1"/>
  <c r="O1562" i="1" s="1"/>
  <c r="O1634" i="1"/>
  <c r="O1636" i="1" s="1"/>
  <c r="S1612" i="1"/>
  <c r="S1634" i="1"/>
  <c r="S1636" i="1" s="1"/>
  <c r="W1612" i="1"/>
  <c r="W1562" i="1" s="1"/>
  <c r="W1552" i="1" s="1"/>
  <c r="W2062" i="1" s="1"/>
  <c r="W2072" i="1" s="1"/>
  <c r="W1634" i="1"/>
  <c r="W1636" i="1" s="1"/>
  <c r="AA1660" i="1"/>
  <c r="N1546" i="1"/>
  <c r="B1555" i="1"/>
  <c r="F1555" i="1"/>
  <c r="J1555" i="1"/>
  <c r="N1555" i="1"/>
  <c r="R1555" i="1"/>
  <c r="V1555" i="1"/>
  <c r="E1560" i="1"/>
  <c r="M1560" i="1"/>
  <c r="U1560" i="1"/>
  <c r="N1561" i="1"/>
  <c r="N1551" i="1" s="1"/>
  <c r="H1565" i="1"/>
  <c r="P1565" i="1"/>
  <c r="X1565" i="1"/>
  <c r="D1576" i="1"/>
  <c r="N1596" i="1"/>
  <c r="D1611" i="1"/>
  <c r="L1611" i="1"/>
  <c r="L1561" i="1" s="1"/>
  <c r="L1551" i="1" s="1"/>
  <c r="T1611" i="1"/>
  <c r="T1561" i="1" s="1"/>
  <c r="T1551" i="1" s="1"/>
  <c r="T2061" i="1" s="1"/>
  <c r="T2071" i="1" s="1"/>
  <c r="R1616" i="1"/>
  <c r="C1624" i="1"/>
  <c r="C1626" i="1" s="1"/>
  <c r="G1624" i="1"/>
  <c r="G1626" i="1" s="1"/>
  <c r="K1624" i="1"/>
  <c r="K1626" i="1" s="1"/>
  <c r="O1624" i="1"/>
  <c r="O1626" i="1" s="1"/>
  <c r="S1624" i="1"/>
  <c r="S1626" i="1" s="1"/>
  <c r="W1624" i="1"/>
  <c r="W1626" i="1" s="1"/>
  <c r="AA1621" i="1"/>
  <c r="AA1622" i="1"/>
  <c r="D1612" i="1"/>
  <c r="E1615" i="1"/>
  <c r="E1616" i="1" s="1"/>
  <c r="E1626" i="1"/>
  <c r="I1615" i="1"/>
  <c r="I1565" i="1" s="1"/>
  <c r="I1626" i="1"/>
  <c r="M1615" i="1"/>
  <c r="M1626" i="1"/>
  <c r="Q1615" i="1"/>
  <c r="Q1616" i="1" s="1"/>
  <c r="Q1626" i="1"/>
  <c r="U1615" i="1"/>
  <c r="U1616" i="1" s="1"/>
  <c r="U1626" i="1"/>
  <c r="Y1615" i="1"/>
  <c r="Y1565" i="1" s="1"/>
  <c r="Y1626" i="1"/>
  <c r="B1634" i="1"/>
  <c r="B1636" i="1" s="1"/>
  <c r="F1634" i="1"/>
  <c r="F1636" i="1" s="1"/>
  <c r="J1634" i="1"/>
  <c r="J1636" i="1" s="1"/>
  <c r="N1634" i="1"/>
  <c r="N1636" i="1" s="1"/>
  <c r="R1634" i="1"/>
  <c r="R1636" i="1" s="1"/>
  <c r="V1634" i="1"/>
  <c r="V1636" i="1" s="1"/>
  <c r="Z1631" i="1"/>
  <c r="D1636" i="1"/>
  <c r="D1615" i="1"/>
  <c r="H1636" i="1"/>
  <c r="H1615" i="1"/>
  <c r="L1636" i="1"/>
  <c r="L1615" i="1"/>
  <c r="P1636" i="1"/>
  <c r="P1615" i="1"/>
  <c r="T1615" i="1"/>
  <c r="X1636" i="1"/>
  <c r="X1615" i="1"/>
  <c r="I1654" i="1"/>
  <c r="I1640" i="1"/>
  <c r="I1644" i="1" s="1"/>
  <c r="Y1654" i="1"/>
  <c r="Y1640" i="1"/>
  <c r="Y1644" i="1" s="1"/>
  <c r="AA1653" i="1"/>
  <c r="L1656" i="1"/>
  <c r="L1645" i="1"/>
  <c r="C1666" i="1"/>
  <c r="G1666" i="1"/>
  <c r="K1666" i="1"/>
  <c r="O1666" i="1"/>
  <c r="S1666" i="1"/>
  <c r="W1666" i="1"/>
  <c r="F1674" i="1"/>
  <c r="F1676" i="1" s="1"/>
  <c r="K2063" i="1"/>
  <c r="K2073" i="1" s="1"/>
  <c r="S2063" i="1"/>
  <c r="S2073" i="1" s="1"/>
  <c r="V1676" i="1"/>
  <c r="X1684" i="1"/>
  <c r="X1670" i="1"/>
  <c r="B2062" i="1"/>
  <c r="B2072" i="1" s="1"/>
  <c r="B1684" i="1"/>
  <c r="B1686" i="1" s="1"/>
  <c r="V1684" i="1"/>
  <c r="V1686" i="1" s="1"/>
  <c r="K1686" i="1"/>
  <c r="K1675" i="1"/>
  <c r="P1676" i="1"/>
  <c r="E1680" i="1"/>
  <c r="E1694" i="1"/>
  <c r="J1694" i="1"/>
  <c r="J1696" i="1" s="1"/>
  <c r="J1680" i="1"/>
  <c r="O1694" i="1"/>
  <c r="O1696" i="1" s="1"/>
  <c r="O1680" i="1"/>
  <c r="U1680" i="1"/>
  <c r="U1694" i="1"/>
  <c r="Z1690" i="1"/>
  <c r="E1696" i="1"/>
  <c r="U1696" i="1"/>
  <c r="N1683" i="1"/>
  <c r="Z1693" i="1"/>
  <c r="AA1693" i="1" s="1"/>
  <c r="Z1530" i="1"/>
  <c r="Z1580" i="1"/>
  <c r="Z1584" i="1" s="1"/>
  <c r="AB1584" i="1" s="1"/>
  <c r="C1606" i="1"/>
  <c r="G1606" i="1"/>
  <c r="K1606" i="1"/>
  <c r="O1606" i="1"/>
  <c r="S1606" i="1"/>
  <c r="W1606" i="1"/>
  <c r="G1614" i="1"/>
  <c r="O1614" i="1"/>
  <c r="O1616" i="1" s="1"/>
  <c r="W1614" i="1"/>
  <c r="W1616" i="1" s="1"/>
  <c r="Z1611" i="1"/>
  <c r="AB1611" i="1" s="1"/>
  <c r="AA1620" i="1"/>
  <c r="Z1622" i="1"/>
  <c r="B1626" i="1"/>
  <c r="F1626" i="1"/>
  <c r="J1626" i="1"/>
  <c r="N1626" i="1"/>
  <c r="R1626" i="1"/>
  <c r="V1626" i="1"/>
  <c r="Z1625" i="1"/>
  <c r="Z1632" i="1"/>
  <c r="AA1632" i="1" s="1"/>
  <c r="AA1633" i="1"/>
  <c r="L1634" i="1"/>
  <c r="T1634" i="1"/>
  <c r="T1636" i="1" s="1"/>
  <c r="E1636" i="1"/>
  <c r="I1636" i="1"/>
  <c r="Z1635" i="1"/>
  <c r="Q1636" i="1"/>
  <c r="U1636" i="1"/>
  <c r="Y1636" i="1"/>
  <c r="L1644" i="1"/>
  <c r="T1644" i="1"/>
  <c r="AA1643" i="1"/>
  <c r="E1654" i="1"/>
  <c r="E1640" i="1"/>
  <c r="E1644" i="1" s="1"/>
  <c r="U1654" i="1"/>
  <c r="U1640" i="1"/>
  <c r="U1644" i="1" s="1"/>
  <c r="Z1652" i="1"/>
  <c r="H1656" i="1"/>
  <c r="H1645" i="1"/>
  <c r="H1646" i="1" s="1"/>
  <c r="X1656" i="1"/>
  <c r="X1645" i="1"/>
  <c r="X1646" i="1" s="1"/>
  <c r="B1664" i="1"/>
  <c r="B1666" i="1" s="1"/>
  <c r="B1650" i="1"/>
  <c r="F1664" i="1"/>
  <c r="F1666" i="1" s="1"/>
  <c r="F1650" i="1"/>
  <c r="J1664" i="1"/>
  <c r="J1666" i="1" s="1"/>
  <c r="J1650" i="1"/>
  <c r="N1664" i="1"/>
  <c r="N1666" i="1" s="1"/>
  <c r="N1650" i="1"/>
  <c r="Z1650" i="1" s="1"/>
  <c r="R1664" i="1"/>
  <c r="R1666" i="1" s="1"/>
  <c r="R1650" i="1"/>
  <c r="V1664" i="1"/>
  <c r="V1666" i="1" s="1"/>
  <c r="V1650" i="1"/>
  <c r="Z1660" i="1"/>
  <c r="AA1662" i="1"/>
  <c r="D1652" i="1"/>
  <c r="AA1663" i="1"/>
  <c r="H1664" i="1"/>
  <c r="X1664" i="1"/>
  <c r="D1666" i="1"/>
  <c r="H1666" i="1"/>
  <c r="L1666" i="1"/>
  <c r="P1666" i="1"/>
  <c r="T1666" i="1"/>
  <c r="X1666" i="1"/>
  <c r="G1674" i="1"/>
  <c r="G1676" i="1" s="1"/>
  <c r="W1674" i="1"/>
  <c r="W1676" i="1" s="1"/>
  <c r="Z1672" i="1"/>
  <c r="C2063" i="1"/>
  <c r="C2073" i="1" s="1"/>
  <c r="Q1676" i="1"/>
  <c r="C1684" i="1"/>
  <c r="H1684" i="1"/>
  <c r="H1686" i="1" s="1"/>
  <c r="H1670" i="1"/>
  <c r="P1674" i="1"/>
  <c r="T1684" i="1"/>
  <c r="T1686" i="1" s="1"/>
  <c r="T1670" i="1"/>
  <c r="R2062" i="1"/>
  <c r="R2072" i="1" s="1"/>
  <c r="D1673" i="1"/>
  <c r="D1682" i="1"/>
  <c r="D1684" i="1" s="1"/>
  <c r="D1686" i="1" s="1"/>
  <c r="T2062" i="1"/>
  <c r="T2072" i="1" s="1"/>
  <c r="Q1696" i="1"/>
  <c r="D1606" i="1"/>
  <c r="AA1605" i="1"/>
  <c r="H1606" i="1"/>
  <c r="L1606" i="1"/>
  <c r="P1606" i="1"/>
  <c r="T1606" i="1"/>
  <c r="X1606" i="1"/>
  <c r="E1610" i="1"/>
  <c r="E1614" i="1" s="1"/>
  <c r="I1610" i="1"/>
  <c r="I1614" i="1" s="1"/>
  <c r="M1610" i="1"/>
  <c r="Q1610" i="1"/>
  <c r="Q1614" i="1" s="1"/>
  <c r="U1610" i="1"/>
  <c r="U1614" i="1" s="1"/>
  <c r="Y1610" i="1"/>
  <c r="Y1614" i="1" s="1"/>
  <c r="B1613" i="1"/>
  <c r="B1563" i="1" s="1"/>
  <c r="B1553" i="1" s="1"/>
  <c r="B2063" i="1" s="1"/>
  <c r="B2073" i="1" s="1"/>
  <c r="F1613" i="1"/>
  <c r="J1613" i="1"/>
  <c r="J1563" i="1" s="1"/>
  <c r="J1553" i="1" s="1"/>
  <c r="J2063" i="1" s="1"/>
  <c r="J2073" i="1" s="1"/>
  <c r="N1613" i="1"/>
  <c r="N1563" i="1" s="1"/>
  <c r="N1553" i="1" s="1"/>
  <c r="R1613" i="1"/>
  <c r="R1563" i="1" s="1"/>
  <c r="R1553" i="1" s="1"/>
  <c r="R2063" i="1" s="1"/>
  <c r="R2073" i="1" s="1"/>
  <c r="V1613" i="1"/>
  <c r="Z1623" i="1"/>
  <c r="AA1623" i="1" s="1"/>
  <c r="AA1630" i="1"/>
  <c r="D1610" i="1"/>
  <c r="H1614" i="1"/>
  <c r="P1614" i="1"/>
  <c r="T1614" i="1"/>
  <c r="X1614" i="1"/>
  <c r="Q1654" i="1"/>
  <c r="Q1640" i="1"/>
  <c r="Q1644" i="1" s="1"/>
  <c r="D1656" i="1"/>
  <c r="D1645" i="1"/>
  <c r="T1656" i="1"/>
  <c r="T1645" i="1"/>
  <c r="T1646" i="1" s="1"/>
  <c r="Z1661" i="1"/>
  <c r="E1666" i="1"/>
  <c r="E1655" i="1"/>
  <c r="I1666" i="1"/>
  <c r="I1655" i="1"/>
  <c r="M1666" i="1"/>
  <c r="Z1665" i="1"/>
  <c r="M1655" i="1"/>
  <c r="Q1666" i="1"/>
  <c r="Q1655" i="1"/>
  <c r="U1666" i="1"/>
  <c r="U1655" i="1"/>
  <c r="Y1666" i="1"/>
  <c r="Y1655" i="1"/>
  <c r="K1674" i="1"/>
  <c r="G2063" i="1"/>
  <c r="G2073" i="1" s="1"/>
  <c r="O2063" i="1"/>
  <c r="O2073" i="1" s="1"/>
  <c r="W2063" i="1"/>
  <c r="W2073" i="1" s="1"/>
  <c r="R1676" i="1"/>
  <c r="D1670" i="1"/>
  <c r="L2063" i="1"/>
  <c r="L2073" i="1" s="1"/>
  <c r="X2063" i="1"/>
  <c r="X2073" i="1" s="1"/>
  <c r="X1686" i="1"/>
  <c r="D1694" i="1"/>
  <c r="T1694" i="1"/>
  <c r="I1696" i="1"/>
  <c r="Y1696" i="1"/>
  <c r="P1696" i="1"/>
  <c r="Z1695" i="1"/>
  <c r="AA1695" i="1" s="1"/>
  <c r="Z1701" i="1"/>
  <c r="AB1701" i="1" s="1"/>
  <c r="M1691" i="1"/>
  <c r="Z1703" i="1"/>
  <c r="AA1703" i="1" s="1"/>
  <c r="E1704" i="1"/>
  <c r="P1704" i="1"/>
  <c r="P1706" i="1" s="1"/>
  <c r="U1704" i="1"/>
  <c r="G1706" i="1"/>
  <c r="D1714" i="1"/>
  <c r="D1716" i="1" s="1"/>
  <c r="C1716" i="1"/>
  <c r="G1716" i="1"/>
  <c r="K1716" i="1"/>
  <c r="O1716" i="1"/>
  <c r="S1716" i="1"/>
  <c r="W1716" i="1"/>
  <c r="AB1731" i="1"/>
  <c r="AA1731" i="1"/>
  <c r="E1736" i="1"/>
  <c r="I1736" i="1"/>
  <c r="AA1735" i="1"/>
  <c r="AB1735" i="1"/>
  <c r="Q1736" i="1"/>
  <c r="U1736" i="1"/>
  <c r="Y1736" i="1"/>
  <c r="AA1751" i="1"/>
  <c r="AB1751" i="1"/>
  <c r="E1756" i="1"/>
  <c r="I1756" i="1"/>
  <c r="M1756" i="1"/>
  <c r="Q1756" i="1"/>
  <c r="U1756" i="1"/>
  <c r="Y1756" i="1"/>
  <c r="AB1771" i="1"/>
  <c r="AA1771" i="1"/>
  <c r="E1776" i="1"/>
  <c r="I1776" i="1"/>
  <c r="AA1775" i="1"/>
  <c r="AB1775" i="1"/>
  <c r="Q1776" i="1"/>
  <c r="U1776" i="1"/>
  <c r="Y1776" i="1"/>
  <c r="AA1791" i="1"/>
  <c r="AB1791" i="1"/>
  <c r="E1796" i="1"/>
  <c r="I1796" i="1"/>
  <c r="M1796" i="1"/>
  <c r="Q1796" i="1"/>
  <c r="U1796" i="1"/>
  <c r="Y1796" i="1"/>
  <c r="AB1811" i="1"/>
  <c r="AA1811" i="1"/>
  <c r="E1816" i="1"/>
  <c r="I1816" i="1"/>
  <c r="AA1815" i="1"/>
  <c r="AB1815" i="1"/>
  <c r="Q1816" i="1"/>
  <c r="U1816" i="1"/>
  <c r="Y1816" i="1"/>
  <c r="AA1831" i="1"/>
  <c r="AB1831" i="1"/>
  <c r="D1654" i="1"/>
  <c r="I1680" i="1"/>
  <c r="Q1684" i="1"/>
  <c r="Q1686" i="1" s="1"/>
  <c r="Y1680" i="1"/>
  <c r="G1686" i="1"/>
  <c r="W1686" i="1"/>
  <c r="F1694" i="1"/>
  <c r="F1696" i="1" s="1"/>
  <c r="L1696" i="1"/>
  <c r="V1696" i="1"/>
  <c r="L1704" i="1"/>
  <c r="L1706" i="1" s="1"/>
  <c r="Q1704" i="1"/>
  <c r="E1706" i="1"/>
  <c r="I1706" i="1"/>
  <c r="Q1706" i="1"/>
  <c r="U1706" i="1"/>
  <c r="Y1706" i="1"/>
  <c r="K1706" i="1"/>
  <c r="B1726" i="1"/>
  <c r="F1726" i="1"/>
  <c r="J1726" i="1"/>
  <c r="AB1725" i="1"/>
  <c r="R1726" i="1"/>
  <c r="V1726" i="1"/>
  <c r="B1746" i="1"/>
  <c r="F1746" i="1"/>
  <c r="J1746" i="1"/>
  <c r="AB1745" i="1"/>
  <c r="R1746" i="1"/>
  <c r="V1746" i="1"/>
  <c r="Z1754" i="1"/>
  <c r="AB1754" i="1" s="1"/>
  <c r="AB1750" i="1"/>
  <c r="B1766" i="1"/>
  <c r="F1766" i="1"/>
  <c r="J1766" i="1"/>
  <c r="AB1765" i="1"/>
  <c r="R1766" i="1"/>
  <c r="V1766" i="1"/>
  <c r="B1786" i="1"/>
  <c r="F1786" i="1"/>
  <c r="J1786" i="1"/>
  <c r="AB1785" i="1"/>
  <c r="R1786" i="1"/>
  <c r="V1786" i="1"/>
  <c r="Z1794" i="1"/>
  <c r="AB1794" i="1" s="1"/>
  <c r="AB1790" i="1"/>
  <c r="B1806" i="1"/>
  <c r="F1806" i="1"/>
  <c r="J1806" i="1"/>
  <c r="AB1805" i="1"/>
  <c r="R1806" i="1"/>
  <c r="V1806" i="1"/>
  <c r="B1826" i="1"/>
  <c r="F1826" i="1"/>
  <c r="J1826" i="1"/>
  <c r="AB1825" i="1"/>
  <c r="R1826" i="1"/>
  <c r="V1826" i="1"/>
  <c r="Z1834" i="1"/>
  <c r="AB1834" i="1" s="1"/>
  <c r="AB1830" i="1"/>
  <c r="AA1665" i="1"/>
  <c r="D1675" i="1"/>
  <c r="T1675" i="1"/>
  <c r="C1686" i="1"/>
  <c r="Z1685" i="1"/>
  <c r="S1686" i="1"/>
  <c r="B1694" i="1"/>
  <c r="R1694" i="1"/>
  <c r="H1696" i="1"/>
  <c r="X1696" i="1"/>
  <c r="B1696" i="1"/>
  <c r="R1696" i="1"/>
  <c r="Z1700" i="1"/>
  <c r="H1704" i="1"/>
  <c r="H1706" i="1" s="1"/>
  <c r="M1704" i="1"/>
  <c r="M1706" i="1" s="1"/>
  <c r="X1704" i="1"/>
  <c r="X1706" i="1" s="1"/>
  <c r="B1706" i="1"/>
  <c r="F1706" i="1"/>
  <c r="J1706" i="1"/>
  <c r="N1706" i="1"/>
  <c r="R1706" i="1"/>
  <c r="V1706" i="1"/>
  <c r="Z1705" i="1"/>
  <c r="AA1713" i="1"/>
  <c r="D1724" i="1"/>
  <c r="C1736" i="1"/>
  <c r="G1736" i="1"/>
  <c r="K1736" i="1"/>
  <c r="O1736" i="1"/>
  <c r="S1736" i="1"/>
  <c r="W1736" i="1"/>
  <c r="C1756" i="1"/>
  <c r="G1756" i="1"/>
  <c r="K1756" i="1"/>
  <c r="O1756" i="1"/>
  <c r="S1756" i="1"/>
  <c r="W1756" i="1"/>
  <c r="C1776" i="1"/>
  <c r="G1776" i="1"/>
  <c r="K1776" i="1"/>
  <c r="O1776" i="1"/>
  <c r="S1776" i="1"/>
  <c r="W1776" i="1"/>
  <c r="C1796" i="1"/>
  <c r="G1796" i="1"/>
  <c r="K1796" i="1"/>
  <c r="O1796" i="1"/>
  <c r="S1796" i="1"/>
  <c r="W1796" i="1"/>
  <c r="C1816" i="1"/>
  <c r="G1816" i="1"/>
  <c r="K1816" i="1"/>
  <c r="O1816" i="1"/>
  <c r="S1816" i="1"/>
  <c r="W1816" i="1"/>
  <c r="H2062" i="1"/>
  <c r="H2072" i="1" s="1"/>
  <c r="L2062" i="1"/>
  <c r="L2072" i="1" s="1"/>
  <c r="X2062" i="1"/>
  <c r="X2072" i="1" s="1"/>
  <c r="V2063" i="1"/>
  <c r="V2073" i="1" s="1"/>
  <c r="N1694" i="1"/>
  <c r="N1696" i="1" s="1"/>
  <c r="Z1692" i="1"/>
  <c r="AA1692" i="1" s="1"/>
  <c r="D1696" i="1"/>
  <c r="T1696" i="1"/>
  <c r="AA1700" i="1"/>
  <c r="Z1702" i="1"/>
  <c r="AA1702" i="1" s="1"/>
  <c r="D1704" i="1"/>
  <c r="D1706" i="1" s="1"/>
  <c r="I1704" i="1"/>
  <c r="T1704" i="1"/>
  <c r="T1706" i="1" s="1"/>
  <c r="Y1704" i="1"/>
  <c r="C1706" i="1"/>
  <c r="Z1712" i="1"/>
  <c r="AA1712" i="1" s="1"/>
  <c r="B1716" i="1"/>
  <c r="F1716" i="1"/>
  <c r="J1716" i="1"/>
  <c r="Z1715" i="1"/>
  <c r="R1716" i="1"/>
  <c r="V1716" i="1"/>
  <c r="E1724" i="1"/>
  <c r="E1726" i="1" s="1"/>
  <c r="I1724" i="1"/>
  <c r="I1726" i="1" s="1"/>
  <c r="M1724" i="1"/>
  <c r="M1726" i="1" s="1"/>
  <c r="AA1721" i="1"/>
  <c r="D1726" i="1"/>
  <c r="AA1732" i="1"/>
  <c r="AA1733" i="1"/>
  <c r="AA1741" i="1"/>
  <c r="D1746" i="1"/>
  <c r="H1746" i="1"/>
  <c r="L1746" i="1"/>
  <c r="P1746" i="1"/>
  <c r="T1746" i="1"/>
  <c r="X1746" i="1"/>
  <c r="AA1752" i="1"/>
  <c r="AA1753" i="1"/>
  <c r="AA1761" i="1"/>
  <c r="D1766" i="1"/>
  <c r="H1766" i="1"/>
  <c r="L1766" i="1"/>
  <c r="P1766" i="1"/>
  <c r="T1766" i="1"/>
  <c r="X1766" i="1"/>
  <c r="AA1770" i="1"/>
  <c r="AA1772" i="1"/>
  <c r="AA1773" i="1"/>
  <c r="AA1781" i="1"/>
  <c r="D1786" i="1"/>
  <c r="H1786" i="1"/>
  <c r="L1786" i="1"/>
  <c r="P1786" i="1"/>
  <c r="T1786" i="1"/>
  <c r="X1786" i="1"/>
  <c r="AA1792" i="1"/>
  <c r="AA1793" i="1"/>
  <c r="AA1801" i="1"/>
  <c r="D1806" i="1"/>
  <c r="H1806" i="1"/>
  <c r="L1806" i="1"/>
  <c r="P1806" i="1"/>
  <c r="T1806" i="1"/>
  <c r="X1806" i="1"/>
  <c r="AA1812" i="1"/>
  <c r="AA1813" i="1"/>
  <c r="AA1821" i="1"/>
  <c r="D1826" i="1"/>
  <c r="H1826" i="1"/>
  <c r="L1826" i="1"/>
  <c r="P1826" i="1"/>
  <c r="T1826" i="1"/>
  <c r="X1826" i="1"/>
  <c r="AA1832" i="1"/>
  <c r="AA1833" i="1"/>
  <c r="AA1725" i="1"/>
  <c r="M1736" i="1"/>
  <c r="Z1740" i="1"/>
  <c r="N1746" i="1"/>
  <c r="AA1750" i="1"/>
  <c r="Z1755" i="1"/>
  <c r="AA1765" i="1"/>
  <c r="M1776" i="1"/>
  <c r="Z1780" i="1"/>
  <c r="N1786" i="1"/>
  <c r="AA1790" i="1"/>
  <c r="Z1795" i="1"/>
  <c r="AA1805" i="1"/>
  <c r="M1816" i="1"/>
  <c r="Z1820" i="1"/>
  <c r="N1826" i="1"/>
  <c r="C1834" i="1"/>
  <c r="G1834" i="1"/>
  <c r="G1836" i="1" s="1"/>
  <c r="K1834" i="1"/>
  <c r="O1834" i="1"/>
  <c r="O1836" i="1" s="1"/>
  <c r="S1834" i="1"/>
  <c r="W1834" i="1"/>
  <c r="W1836" i="1" s="1"/>
  <c r="AA1830" i="1"/>
  <c r="N1834" i="1"/>
  <c r="N1836" i="1" s="1"/>
  <c r="B1846" i="1"/>
  <c r="F1846" i="1"/>
  <c r="J1846" i="1"/>
  <c r="R1846" i="1"/>
  <c r="V1846" i="1"/>
  <c r="AB1845" i="1"/>
  <c r="C1854" i="1"/>
  <c r="C1856" i="1" s="1"/>
  <c r="G1854" i="1"/>
  <c r="K1854" i="1"/>
  <c r="K1856" i="1" s="1"/>
  <c r="O1854" i="1"/>
  <c r="S1854" i="1"/>
  <c r="S1856" i="1" s="1"/>
  <c r="W1854" i="1"/>
  <c r="AA1851" i="1"/>
  <c r="Z1864" i="1"/>
  <c r="AB1864" i="1" s="1"/>
  <c r="AB1860" i="1"/>
  <c r="AA1860" i="1"/>
  <c r="AA1864" i="1" s="1"/>
  <c r="AB1871" i="1"/>
  <c r="AA1871" i="1"/>
  <c r="E1876" i="1"/>
  <c r="I1876" i="1"/>
  <c r="Z1876" i="1"/>
  <c r="AB1875" i="1"/>
  <c r="AA1875" i="1"/>
  <c r="AA1876" i="1" s="1"/>
  <c r="Q1876" i="1"/>
  <c r="U1876" i="1"/>
  <c r="Y1876" i="1"/>
  <c r="AA1894" i="1"/>
  <c r="Z1894" i="1"/>
  <c r="AB1894" i="1" s="1"/>
  <c r="AB1891" i="1"/>
  <c r="AA1891" i="1"/>
  <c r="Z1916" i="1"/>
  <c r="AB1916" i="1" s="1"/>
  <c r="AB1931" i="1"/>
  <c r="AA1931" i="1"/>
  <c r="Z1976" i="1"/>
  <c r="AB1976" i="1" s="1"/>
  <c r="AB2014" i="1"/>
  <c r="Z1730" i="1"/>
  <c r="AA1730" i="1" s="1"/>
  <c r="AA1734" i="1" s="1"/>
  <c r="D1734" i="1"/>
  <c r="D1736" i="1" s="1"/>
  <c r="N1754" i="1"/>
  <c r="N1756" i="1" s="1"/>
  <c r="Z1770" i="1"/>
  <c r="D1774" i="1"/>
  <c r="D1776" i="1" s="1"/>
  <c r="N1794" i="1"/>
  <c r="N1796" i="1" s="1"/>
  <c r="Z1810" i="1"/>
  <c r="AA1810" i="1" s="1"/>
  <c r="AA1814" i="1" s="1"/>
  <c r="D1814" i="1"/>
  <c r="D1816" i="1" s="1"/>
  <c r="C1836" i="1"/>
  <c r="K1836" i="1"/>
  <c r="S1836" i="1"/>
  <c r="Z1842" i="1"/>
  <c r="AA1842" i="1" s="1"/>
  <c r="AA1844" i="1" s="1"/>
  <c r="M1844" i="1"/>
  <c r="M1846" i="1" s="1"/>
  <c r="AA1850" i="1"/>
  <c r="B1866" i="1"/>
  <c r="F1866" i="1"/>
  <c r="J1866" i="1"/>
  <c r="N1866" i="1"/>
  <c r="R1866" i="1"/>
  <c r="V1866" i="1"/>
  <c r="Z1874" i="1"/>
  <c r="AB1870" i="1"/>
  <c r="AB1911" i="1"/>
  <c r="AA1911" i="1"/>
  <c r="Z1986" i="1"/>
  <c r="AB1986" i="1" s="1"/>
  <c r="Z1710" i="1"/>
  <c r="N1716" i="1"/>
  <c r="Z1720" i="1"/>
  <c r="N1726" i="1"/>
  <c r="AA1745" i="1"/>
  <c r="Z1760" i="1"/>
  <c r="N1766" i="1"/>
  <c r="AA1785" i="1"/>
  <c r="Z1800" i="1"/>
  <c r="N1806" i="1"/>
  <c r="AA1825" i="1"/>
  <c r="I1834" i="1"/>
  <c r="M1834" i="1"/>
  <c r="M1836" i="1" s="1"/>
  <c r="Q1834" i="1"/>
  <c r="U1834" i="1"/>
  <c r="U1836" i="1" s="1"/>
  <c r="Y1834" i="1"/>
  <c r="AB1840" i="1"/>
  <c r="Y1844" i="1"/>
  <c r="Y1846" i="1" s="1"/>
  <c r="AA1841" i="1"/>
  <c r="D1846" i="1"/>
  <c r="AA1845" i="1"/>
  <c r="H1846" i="1"/>
  <c r="L1846" i="1"/>
  <c r="P1846" i="1"/>
  <c r="T1846" i="1"/>
  <c r="X1846" i="1"/>
  <c r="G1856" i="1"/>
  <c r="O1856" i="1"/>
  <c r="W1856" i="1"/>
  <c r="C1876" i="1"/>
  <c r="G1876" i="1"/>
  <c r="K1876" i="1"/>
  <c r="O1876" i="1"/>
  <c r="S1876" i="1"/>
  <c r="W1876" i="1"/>
  <c r="Z1886" i="1"/>
  <c r="AB1886" i="1" s="1"/>
  <c r="E1896" i="1"/>
  <c r="I1896" i="1"/>
  <c r="M1896" i="1"/>
  <c r="Q1896" i="1"/>
  <c r="U1896" i="1"/>
  <c r="Y1896" i="1"/>
  <c r="Z1956" i="1"/>
  <c r="AB1956" i="1" s="1"/>
  <c r="AB1974" i="1"/>
  <c r="Z1984" i="1"/>
  <c r="AB1984" i="1" s="1"/>
  <c r="AB1981" i="1"/>
  <c r="AA1981" i="1"/>
  <c r="AA1984" i="1" s="1"/>
  <c r="AA1986" i="1" s="1"/>
  <c r="Z2016" i="1"/>
  <c r="AB2016" i="1" s="1"/>
  <c r="E1836" i="1"/>
  <c r="I1836" i="1"/>
  <c r="Z1835" i="1"/>
  <c r="Q1836" i="1"/>
  <c r="Y1836" i="1"/>
  <c r="Z1850" i="1"/>
  <c r="AA1852" i="1"/>
  <c r="D1854" i="1"/>
  <c r="D1856" i="1" s="1"/>
  <c r="AA1853" i="1"/>
  <c r="D1866" i="1"/>
  <c r="H1866" i="1"/>
  <c r="L1866" i="1"/>
  <c r="P1866" i="1"/>
  <c r="T1866" i="1"/>
  <c r="X1866" i="1"/>
  <c r="AA1874" i="1"/>
  <c r="AB1951" i="1"/>
  <c r="AA1951" i="1"/>
  <c r="AB1994" i="1"/>
  <c r="Z1996" i="1"/>
  <c r="AB1996" i="1" s="1"/>
  <c r="AB2024" i="1"/>
  <c r="Z2026" i="1"/>
  <c r="AB2026" i="1" s="1"/>
  <c r="M1864" i="1"/>
  <c r="M1866" i="1" s="1"/>
  <c r="Z1865" i="1"/>
  <c r="N1874" i="1"/>
  <c r="N1876" i="1" s="1"/>
  <c r="AB1971" i="1"/>
  <c r="AB2011" i="1"/>
  <c r="Z2044" i="1"/>
  <c r="AB2044" i="1" s="1"/>
  <c r="AA2040" i="1"/>
  <c r="Z2056" i="1"/>
  <c r="AB2056" i="1" s="1"/>
  <c r="C2128" i="1"/>
  <c r="G2128" i="1"/>
  <c r="K2128" i="1"/>
  <c r="O2128" i="1"/>
  <c r="S2128" i="1"/>
  <c r="W2128" i="1"/>
  <c r="AA2108" i="1"/>
  <c r="N1846" i="1"/>
  <c r="Z1855" i="1"/>
  <c r="AA1865" i="1"/>
  <c r="AA1866" i="1" s="1"/>
  <c r="M1876" i="1"/>
  <c r="AA1885" i="1"/>
  <c r="AA1886" i="1" s="1"/>
  <c r="M1894" i="1"/>
  <c r="Z1895" i="1"/>
  <c r="Z1901" i="1"/>
  <c r="AA1910" i="1"/>
  <c r="AA1914" i="1" s="1"/>
  <c r="AA1916" i="1" s="1"/>
  <c r="M1914" i="1"/>
  <c r="M1916" i="1" s="1"/>
  <c r="Z1921" i="1"/>
  <c r="AA1930" i="1"/>
  <c r="AA1934" i="1" s="1"/>
  <c r="AA1936" i="1" s="1"/>
  <c r="M1934" i="1"/>
  <c r="M1936" i="1" s="1"/>
  <c r="Z1941" i="1"/>
  <c r="AA1950" i="1"/>
  <c r="AA1954" i="1" s="1"/>
  <c r="AA1956" i="1" s="1"/>
  <c r="M1954" i="1"/>
  <c r="M1956" i="1" s="1"/>
  <c r="Z1961" i="1"/>
  <c r="AA1970" i="1"/>
  <c r="AA1975" i="1"/>
  <c r="M1984" i="1"/>
  <c r="M1986" i="1" s="1"/>
  <c r="AA1991" i="1"/>
  <c r="Z2001" i="1"/>
  <c r="AA2010" i="1"/>
  <c r="AA2015" i="1"/>
  <c r="AA2021" i="1"/>
  <c r="AA2024" i="1" s="1"/>
  <c r="AA2026" i="1" s="1"/>
  <c r="Z2046" i="1"/>
  <c r="AB2046" i="1" s="1"/>
  <c r="AB2051" i="1"/>
  <c r="AA2056" i="1"/>
  <c r="H2128" i="1"/>
  <c r="X2128" i="1"/>
  <c r="D1874" i="1"/>
  <c r="D1876" i="1" s="1"/>
  <c r="AB1910" i="1"/>
  <c r="AB1930" i="1"/>
  <c r="AB1950" i="1"/>
  <c r="D2054" i="1"/>
  <c r="D2056" i="1" s="1"/>
  <c r="AA2051" i="1"/>
  <c r="AA2054" i="1" s="1"/>
  <c r="I2128" i="1"/>
  <c r="AA2087" i="1"/>
  <c r="AB2087" i="1"/>
  <c r="Q2128" i="1"/>
  <c r="Y2128" i="1"/>
  <c r="AA2097" i="1"/>
  <c r="AA2098" i="1" s="1"/>
  <c r="Z2098" i="1"/>
  <c r="AB2098" i="1" s="1"/>
  <c r="AB2097" i="1"/>
  <c r="AA1971" i="1"/>
  <c r="AA1990" i="1"/>
  <c r="AA2011" i="1"/>
  <c r="AB2020" i="1"/>
  <c r="Z2031" i="1"/>
  <c r="M2034" i="1"/>
  <c r="M2036" i="1" s="1"/>
  <c r="D2044" i="1"/>
  <c r="D2046" i="1" s="1"/>
  <c r="AA2041" i="1"/>
  <c r="B2126" i="1"/>
  <c r="J2126" i="1"/>
  <c r="J2128" i="1" s="1"/>
  <c r="R2126" i="1"/>
  <c r="B2128" i="1"/>
  <c r="R2128" i="1"/>
  <c r="AA2125" i="1"/>
  <c r="Z2082" i="1"/>
  <c r="Z2084" i="1"/>
  <c r="AA2084" i="1" s="1"/>
  <c r="B2086" i="1"/>
  <c r="B2088" i="1" s="1"/>
  <c r="F2086" i="1"/>
  <c r="F2088" i="1" s="1"/>
  <c r="J2086" i="1"/>
  <c r="J2088" i="1" s="1"/>
  <c r="N2086" i="1"/>
  <c r="N2088" i="1" s="1"/>
  <c r="R2086" i="1"/>
  <c r="R2088" i="1" s="1"/>
  <c r="V2086" i="1"/>
  <c r="V2088" i="1" s="1"/>
  <c r="E2088" i="1"/>
  <c r="I2088" i="1"/>
  <c r="M2088" i="1"/>
  <c r="Q2088" i="1"/>
  <c r="U2088" i="1"/>
  <c r="Y2088" i="1"/>
  <c r="M2098" i="1"/>
  <c r="D2116" i="1"/>
  <c r="D2118" i="1" s="1"/>
  <c r="H2116" i="1"/>
  <c r="H2118" i="1" s="1"/>
  <c r="L2116" i="1"/>
  <c r="L2118" i="1" s="1"/>
  <c r="P2116" i="1"/>
  <c r="P2118" i="1" s="1"/>
  <c r="T2116" i="1"/>
  <c r="T2118" i="1" s="1"/>
  <c r="X2116" i="1"/>
  <c r="X2118" i="1" s="1"/>
  <c r="D2122" i="1"/>
  <c r="H2122" i="1"/>
  <c r="H2126" i="1" s="1"/>
  <c r="L2122" i="1"/>
  <c r="L2126" i="1" s="1"/>
  <c r="L2128" i="1" s="1"/>
  <c r="P2122" i="1"/>
  <c r="P2126" i="1" s="1"/>
  <c r="P2128" i="1" s="1"/>
  <c r="T2122" i="1"/>
  <c r="T2126" i="1" s="1"/>
  <c r="T2128" i="1" s="1"/>
  <c r="X2122" i="1"/>
  <c r="X2126" i="1" s="1"/>
  <c r="B2123" i="1"/>
  <c r="F2123" i="1"/>
  <c r="F2126" i="1" s="1"/>
  <c r="F2128" i="1" s="1"/>
  <c r="J2123" i="1"/>
  <c r="N2123" i="1"/>
  <c r="N2126" i="1" s="1"/>
  <c r="N2128" i="1" s="1"/>
  <c r="R2123" i="1"/>
  <c r="V2123" i="1"/>
  <c r="Z2123" i="1" s="1"/>
  <c r="M2125" i="1"/>
  <c r="Z2125" i="1" s="1"/>
  <c r="Z2135" i="1"/>
  <c r="AA2135" i="1" s="1"/>
  <c r="AA2139" i="1" s="1"/>
  <c r="C2141" i="1"/>
  <c r="G2141" i="1"/>
  <c r="K2141" i="1"/>
  <c r="O2141" i="1"/>
  <c r="S2141" i="1"/>
  <c r="W2141" i="1"/>
  <c r="D2273" i="1"/>
  <c r="H2273" i="1"/>
  <c r="L2273" i="1"/>
  <c r="P2273" i="1"/>
  <c r="T2273" i="1"/>
  <c r="X2273" i="1"/>
  <c r="C2086" i="1"/>
  <c r="G2086" i="1"/>
  <c r="G2088" i="1" s="1"/>
  <c r="K2086" i="1"/>
  <c r="O2086" i="1"/>
  <c r="O2088" i="1" s="1"/>
  <c r="S2086" i="1"/>
  <c r="W2086" i="1"/>
  <c r="W2088" i="1" s="1"/>
  <c r="Z2113" i="1"/>
  <c r="E2122" i="1"/>
  <c r="E2126" i="1" s="1"/>
  <c r="E2128" i="1" s="1"/>
  <c r="I2122" i="1"/>
  <c r="I2126" i="1" s="1"/>
  <c r="M2122" i="1"/>
  <c r="Q2122" i="1"/>
  <c r="Q2126" i="1" s="1"/>
  <c r="U2122" i="1"/>
  <c r="U2126" i="1" s="1"/>
  <c r="U2128" i="1" s="1"/>
  <c r="Y2122" i="1"/>
  <c r="Y2126" i="1" s="1"/>
  <c r="M2127" i="1"/>
  <c r="AA2140" i="1"/>
  <c r="Z2241" i="1"/>
  <c r="AB2241" i="1" s="1"/>
  <c r="AB2239" i="1"/>
  <c r="E2273" i="1"/>
  <c r="I2273" i="1"/>
  <c r="M2273" i="1"/>
  <c r="Q2273" i="1"/>
  <c r="U2273" i="1"/>
  <c r="Y2273" i="1"/>
  <c r="Z2083" i="1"/>
  <c r="AA2083" i="1" s="1"/>
  <c r="C2088" i="1"/>
  <c r="K2088" i="1"/>
  <c r="S2088" i="1"/>
  <c r="AA2113" i="1"/>
  <c r="AA2116" i="1" s="1"/>
  <c r="AA2118" i="1" s="1"/>
  <c r="D2139" i="1"/>
  <c r="D2141" i="1" s="1"/>
  <c r="E2141" i="1"/>
  <c r="I2141" i="1"/>
  <c r="M2141" i="1"/>
  <c r="Q2141" i="1"/>
  <c r="U2141" i="1"/>
  <c r="Y2141" i="1"/>
  <c r="AB2189" i="1"/>
  <c r="AA2241" i="1"/>
  <c r="K2261" i="1"/>
  <c r="K2263" i="1" s="1"/>
  <c r="B2263" i="1"/>
  <c r="F2263" i="1"/>
  <c r="J2263" i="1"/>
  <c r="N2263" i="1"/>
  <c r="R2263" i="1"/>
  <c r="V2263" i="1"/>
  <c r="Z2138" i="1"/>
  <c r="AA2138" i="1" s="1"/>
  <c r="AB2155" i="1"/>
  <c r="Z2159" i="1"/>
  <c r="AB2159" i="1" s="1"/>
  <c r="E2261" i="1"/>
  <c r="E2263" i="1" s="1"/>
  <c r="U2261" i="1"/>
  <c r="U2263" i="1" s="1"/>
  <c r="C2273" i="1"/>
  <c r="G2273" i="1"/>
  <c r="K2273" i="1"/>
  <c r="O2273" i="1"/>
  <c r="S2273" i="1"/>
  <c r="W2273" i="1"/>
  <c r="AB2288" i="1"/>
  <c r="Z2291" i="1"/>
  <c r="AA2155" i="1"/>
  <c r="AA2159" i="1" s="1"/>
  <c r="N2159" i="1"/>
  <c r="N2161" i="1" s="1"/>
  <c r="AA2160" i="1"/>
  <c r="AA2161" i="1" s="1"/>
  <c r="Z2165" i="1"/>
  <c r="D2179" i="1"/>
  <c r="D2181" i="1" s="1"/>
  <c r="AB2185" i="1"/>
  <c r="AA2188" i="1"/>
  <c r="AA2189" i="1" s="1"/>
  <c r="AA2191" i="1" s="1"/>
  <c r="Z2191" i="1"/>
  <c r="AB2191" i="1" s="1"/>
  <c r="AA2206" i="1"/>
  <c r="AA2209" i="1" s="1"/>
  <c r="Z2209" i="1"/>
  <c r="AB2209" i="1" s="1"/>
  <c r="AA2210" i="1"/>
  <c r="AA2217" i="1"/>
  <c r="AA2219" i="1" s="1"/>
  <c r="AA2221" i="1" s="1"/>
  <c r="AA2228" i="1"/>
  <c r="AA2229" i="1" s="1"/>
  <c r="AA2231" i="1" s="1"/>
  <c r="Z2231" i="1"/>
  <c r="AB2231" i="1" s="1"/>
  <c r="AA2235" i="1"/>
  <c r="AA2239" i="1" s="1"/>
  <c r="Z2247" i="1"/>
  <c r="D2257" i="1"/>
  <c r="H2257" i="1"/>
  <c r="H2261" i="1" s="1"/>
  <c r="L2257" i="1"/>
  <c r="L2261" i="1" s="1"/>
  <c r="P2257" i="1"/>
  <c r="P2261" i="1" s="1"/>
  <c r="T2257" i="1"/>
  <c r="T2261" i="1" s="1"/>
  <c r="X2257" i="1"/>
  <c r="X2261" i="1" s="1"/>
  <c r="C2259" i="1"/>
  <c r="C2261" i="1" s="1"/>
  <c r="C2263" i="1" s="1"/>
  <c r="G2259" i="1"/>
  <c r="G2261" i="1" s="1"/>
  <c r="G2263" i="1" s="1"/>
  <c r="K2259" i="1"/>
  <c r="O2259" i="1"/>
  <c r="O2261" i="1" s="1"/>
  <c r="O2263" i="1" s="1"/>
  <c r="S2259" i="1"/>
  <c r="S2261" i="1" s="1"/>
  <c r="S2263" i="1" s="1"/>
  <c r="W2259" i="1"/>
  <c r="W2261" i="1" s="1"/>
  <c r="W2263" i="1" s="1"/>
  <c r="D2262" i="1"/>
  <c r="H2262" i="1"/>
  <c r="H2263" i="1" s="1"/>
  <c r="L2262" i="1"/>
  <c r="L2263" i="1" s="1"/>
  <c r="P2262" i="1"/>
  <c r="P2263" i="1" s="1"/>
  <c r="T2262" i="1"/>
  <c r="T2263" i="1" s="1"/>
  <c r="X2262" i="1"/>
  <c r="X2263" i="1" s="1"/>
  <c r="AA2267" i="1"/>
  <c r="B2271" i="1"/>
  <c r="B2273" i="1" s="1"/>
  <c r="F2271" i="1"/>
  <c r="J2271" i="1"/>
  <c r="J2273" i="1" s="1"/>
  <c r="N2271" i="1"/>
  <c r="R2271" i="1"/>
  <c r="R2273" i="1" s="1"/>
  <c r="V2271" i="1"/>
  <c r="AA2272" i="1"/>
  <c r="Z2278" i="1"/>
  <c r="N2291" i="1"/>
  <c r="N2293" i="1" s="1"/>
  <c r="D2301" i="1"/>
  <c r="D2303" i="1" s="1"/>
  <c r="B2323" i="1"/>
  <c r="F2323" i="1"/>
  <c r="J2323" i="1"/>
  <c r="N2323" i="1"/>
  <c r="R2323" i="1"/>
  <c r="V2323" i="1"/>
  <c r="Z2331" i="1"/>
  <c r="AB2331" i="1" s="1"/>
  <c r="AA2371" i="1"/>
  <c r="AA2368" i="1"/>
  <c r="Z2371" i="1"/>
  <c r="AB2371" i="1" s="1"/>
  <c r="AB2368" i="1"/>
  <c r="AA2373" i="1"/>
  <c r="Z2175" i="1"/>
  <c r="AB2210" i="1"/>
  <c r="Z2219" i="1"/>
  <c r="AB2235" i="1"/>
  <c r="F2273" i="1"/>
  <c r="N2273" i="1"/>
  <c r="V2273" i="1"/>
  <c r="D2321" i="1"/>
  <c r="Z2145" i="1"/>
  <c r="D2258" i="1"/>
  <c r="E2259" i="1"/>
  <c r="I2259" i="1"/>
  <c r="I2261" i="1" s="1"/>
  <c r="I2263" i="1" s="1"/>
  <c r="M2259" i="1"/>
  <c r="M2261" i="1" s="1"/>
  <c r="M2263" i="1" s="1"/>
  <c r="Q2259" i="1"/>
  <c r="Q2261" i="1" s="1"/>
  <c r="Q2263" i="1" s="1"/>
  <c r="U2259" i="1"/>
  <c r="Y2259" i="1"/>
  <c r="Y2261" i="1" s="1"/>
  <c r="Y2263" i="1" s="1"/>
  <c r="AA2288" i="1"/>
  <c r="AA2291" i="1" s="1"/>
  <c r="AA2293" i="1" s="1"/>
  <c r="Z2298" i="1"/>
  <c r="M2311" i="1"/>
  <c r="M2313" i="1" s="1"/>
  <c r="Z2308" i="1"/>
  <c r="AA2318" i="1"/>
  <c r="D2323" i="1"/>
  <c r="H2323" i="1"/>
  <c r="L2323" i="1"/>
  <c r="P2323" i="1"/>
  <c r="T2323" i="1"/>
  <c r="X2323" i="1"/>
  <c r="AA2340" i="1"/>
  <c r="AB2340" i="1"/>
  <c r="Z2195" i="1"/>
  <c r="Z2317" i="1"/>
  <c r="Z2321" i="1" s="1"/>
  <c r="AB2320" i="1"/>
  <c r="AA2320" i="1"/>
  <c r="Z2361" i="1"/>
  <c r="AB2361" i="1" s="1"/>
  <c r="AB2413" i="1"/>
  <c r="AA2327" i="1"/>
  <c r="N2331" i="1"/>
  <c r="N2333" i="1" s="1"/>
  <c r="AA2332" i="1"/>
  <c r="AA2338" i="1"/>
  <c r="AA2341" i="1" s="1"/>
  <c r="AA2343" i="1" s="1"/>
  <c r="Z2348" i="1"/>
  <c r="AA2357" i="1"/>
  <c r="N2361" i="1"/>
  <c r="N2363" i="1" s="1"/>
  <c r="AA2362" i="1"/>
  <c r="M2371" i="1"/>
  <c r="M2373" i="1" s="1"/>
  <c r="AA2378" i="1"/>
  <c r="AA2382" i="1"/>
  <c r="Z2383" i="1"/>
  <c r="AB2383" i="1" s="1"/>
  <c r="AB2387" i="1"/>
  <c r="M2391" i="1"/>
  <c r="M2393" i="1" s="1"/>
  <c r="Z2388" i="1"/>
  <c r="AB2398" i="1"/>
  <c r="AA2411" i="1"/>
  <c r="AA2413" i="1"/>
  <c r="AA2431" i="1"/>
  <c r="AA2433" i="1"/>
  <c r="AA2442" i="1"/>
  <c r="AA2443" i="1" s="1"/>
  <c r="AB2332" i="1"/>
  <c r="N2341" i="1"/>
  <c r="N2343" i="1" s="1"/>
  <c r="Z2341" i="1"/>
  <c r="Z2431" i="1"/>
  <c r="AA2453" i="1"/>
  <c r="Z2322" i="1"/>
  <c r="AA2328" i="1"/>
  <c r="AA2358" i="1"/>
  <c r="Z2360" i="1"/>
  <c r="AA2360" i="1" s="1"/>
  <c r="AA2377" i="1"/>
  <c r="AA2381" i="1" s="1"/>
  <c r="Z2391" i="1"/>
  <c r="AB2411" i="1"/>
  <c r="AB2429" i="1"/>
  <c r="AB2440" i="1"/>
  <c r="AB2447" i="1"/>
  <c r="AB2449" i="1"/>
  <c r="Z2451" i="1"/>
  <c r="Z2461" i="1"/>
  <c r="AB2461" i="1" s="1"/>
  <c r="AB2458" i="1"/>
  <c r="AB2460" i="1"/>
  <c r="Z2403" i="1"/>
  <c r="AB2403" i="1" s="1"/>
  <c r="AA2402" i="1"/>
  <c r="AA2403" i="1" s="1"/>
  <c r="AA2422" i="1"/>
  <c r="AA2423" i="1" s="1"/>
  <c r="Z2423" i="1"/>
  <c r="AB2423" i="1" s="1"/>
  <c r="AA2463" i="1"/>
  <c r="Z2473" i="1"/>
  <c r="AB2473" i="1" s="1"/>
  <c r="AB2471" i="1"/>
  <c r="Z2401" i="1"/>
  <c r="AB2401" i="1" s="1"/>
  <c r="Z2441" i="1"/>
  <c r="AB2441" i="1" s="1"/>
  <c r="AA2467" i="1"/>
  <c r="B2637" i="1"/>
  <c r="F2637" i="1"/>
  <c r="J2637" i="1"/>
  <c r="N2637" i="1"/>
  <c r="R2637" i="1"/>
  <c r="V2637" i="1"/>
  <c r="Z2477" i="1"/>
  <c r="D2638" i="1"/>
  <c r="H2638" i="1"/>
  <c r="H2648" i="1" s="1"/>
  <c r="L2638" i="1"/>
  <c r="L2648" i="1" s="1"/>
  <c r="P2638" i="1"/>
  <c r="P2648" i="1" s="1"/>
  <c r="T2638" i="1"/>
  <c r="T2648" i="1" s="1"/>
  <c r="X2638" i="1"/>
  <c r="X2648" i="1" s="1"/>
  <c r="E2639" i="1"/>
  <c r="E2649" i="1" s="1"/>
  <c r="I2639" i="1"/>
  <c r="I2649" i="1" s="1"/>
  <c r="M2639" i="1"/>
  <c r="Q2639" i="1"/>
  <c r="Q2649" i="1" s="1"/>
  <c r="U2639" i="1"/>
  <c r="U2649" i="1" s="1"/>
  <c r="Y2639" i="1"/>
  <c r="Y264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K2483" i="1"/>
  <c r="S2483" i="1"/>
  <c r="M2491" i="1"/>
  <c r="M2493" i="1" s="1"/>
  <c r="AB2492" i="1"/>
  <c r="AA2492" i="1"/>
  <c r="Z2501" i="1"/>
  <c r="M2511" i="1"/>
  <c r="M2513" i="1" s="1"/>
  <c r="Z2508" i="1"/>
  <c r="AB2508" i="1" s="1"/>
  <c r="AB2467" i="1"/>
  <c r="C2637" i="1"/>
  <c r="G2637" i="1"/>
  <c r="K2637" i="1"/>
  <c r="O2637" i="1"/>
  <c r="S2637" i="1"/>
  <c r="W2637" i="1"/>
  <c r="E2638" i="1"/>
  <c r="E2648" i="1" s="1"/>
  <c r="I2638" i="1"/>
  <c r="I2648" i="1" s="1"/>
  <c r="M2638" i="1"/>
  <c r="Q2638" i="1"/>
  <c r="Q2648" i="1" s="1"/>
  <c r="U2638" i="1"/>
  <c r="U2648" i="1" s="1"/>
  <c r="Y2638" i="1"/>
  <c r="Y2648" i="1" s="1"/>
  <c r="B2639" i="1"/>
  <c r="B2649" i="1" s="1"/>
  <c r="B2659" i="1" s="1"/>
  <c r="F2639" i="1"/>
  <c r="F2649" i="1" s="1"/>
  <c r="J2639" i="1"/>
  <c r="J2649" i="1" s="1"/>
  <c r="N2639" i="1"/>
  <c r="N2649" i="1" s="1"/>
  <c r="R2639" i="1"/>
  <c r="R2649" i="1" s="1"/>
  <c r="R2659" i="1" s="1"/>
  <c r="V2639" i="1"/>
  <c r="V2649" i="1" s="1"/>
  <c r="Z2479" i="1"/>
  <c r="AA2479" i="1" s="1"/>
  <c r="D2640" i="1"/>
  <c r="AA2480" i="1"/>
  <c r="H2640" i="1"/>
  <c r="H2650" i="1" s="1"/>
  <c r="H2660" i="1" s="1"/>
  <c r="L2640" i="1"/>
  <c r="L2650" i="1" s="1"/>
  <c r="L2660" i="1" s="1"/>
  <c r="P2640" i="1"/>
  <c r="P2650" i="1" s="1"/>
  <c r="T2640" i="1"/>
  <c r="T2650" i="1" s="1"/>
  <c r="X2640" i="1"/>
  <c r="X2650" i="1" s="1"/>
  <c r="B2481" i="1"/>
  <c r="B2483" i="1" s="1"/>
  <c r="G2481" i="1"/>
  <c r="G2483" i="1" s="1"/>
  <c r="W2481" i="1"/>
  <c r="W2483" i="1" s="1"/>
  <c r="D2642" i="1"/>
  <c r="H2642" i="1"/>
  <c r="L2642" i="1"/>
  <c r="P2642" i="1"/>
  <c r="T2642" i="1"/>
  <c r="X2642" i="1"/>
  <c r="Z2490" i="1"/>
  <c r="AB2490" i="1" s="1"/>
  <c r="Z2498" i="1"/>
  <c r="AB2498" i="1" s="1"/>
  <c r="AA2469" i="1"/>
  <c r="D2637" i="1"/>
  <c r="D2481" i="1"/>
  <c r="D2483" i="1" s="1"/>
  <c r="H2481" i="1"/>
  <c r="H2483" i="1" s="1"/>
  <c r="L2637" i="1"/>
  <c r="L2481" i="1"/>
  <c r="L2483" i="1" s="1"/>
  <c r="P2637" i="1"/>
  <c r="P2481" i="1"/>
  <c r="P2483" i="1" s="1"/>
  <c r="T2637" i="1"/>
  <c r="T2481" i="1"/>
  <c r="T2483" i="1" s="1"/>
  <c r="X2481" i="1"/>
  <c r="X2483" i="1" s="1"/>
  <c r="B2478" i="1"/>
  <c r="B2638" i="1" s="1"/>
  <c r="B2648" i="1" s="1"/>
  <c r="F2478" i="1"/>
  <c r="F2638" i="1" s="1"/>
  <c r="J2478" i="1"/>
  <c r="J2638" i="1" s="1"/>
  <c r="J2648" i="1" s="1"/>
  <c r="N2478" i="1"/>
  <c r="N2638" i="1" s="1"/>
  <c r="N2648" i="1" s="1"/>
  <c r="R2478" i="1"/>
  <c r="R2638" i="1" s="1"/>
  <c r="R2648" i="1" s="1"/>
  <c r="V2478" i="1"/>
  <c r="V2638" i="1" s="1"/>
  <c r="C2639" i="1"/>
  <c r="C2649" i="1" s="1"/>
  <c r="G2639" i="1"/>
  <c r="G2649" i="1" s="1"/>
  <c r="K2639" i="1"/>
  <c r="K2649" i="1" s="1"/>
  <c r="S2639" i="1"/>
  <c r="S2649" i="1" s="1"/>
  <c r="W2639" i="1"/>
  <c r="W2649" i="1" s="1"/>
  <c r="E2640" i="1"/>
  <c r="E2650" i="1" s="1"/>
  <c r="I2640" i="1"/>
  <c r="I2650" i="1" s="1"/>
  <c r="M2640" i="1"/>
  <c r="Q2640" i="1"/>
  <c r="Q2650" i="1" s="1"/>
  <c r="U2640" i="1"/>
  <c r="U2650" i="1" s="1"/>
  <c r="Y2640" i="1"/>
  <c r="Y2650" i="1" s="1"/>
  <c r="C2481" i="1"/>
  <c r="C2483" i="1" s="1"/>
  <c r="O2481" i="1"/>
  <c r="O2483" i="1" s="1"/>
  <c r="Z2491" i="1"/>
  <c r="AB2491" i="1" s="1"/>
  <c r="D2491" i="1"/>
  <c r="D2493" i="1" s="1"/>
  <c r="H2491" i="1"/>
  <c r="H2493" i="1" s="1"/>
  <c r="L2491" i="1"/>
  <c r="L2493" i="1" s="1"/>
  <c r="P2491" i="1"/>
  <c r="P2493" i="1" s="1"/>
  <c r="T2491" i="1"/>
  <c r="T2493" i="1" s="1"/>
  <c r="X2491" i="1"/>
  <c r="X2493" i="1" s="1"/>
  <c r="Z2521" i="1"/>
  <c r="AB2521" i="1" s="1"/>
  <c r="AB2517" i="1"/>
  <c r="AA2517" i="1"/>
  <c r="AA2561" i="1"/>
  <c r="AA2563" i="1" s="1"/>
  <c r="E2637" i="1"/>
  <c r="I2637" i="1"/>
  <c r="M2637" i="1"/>
  <c r="Q2637" i="1"/>
  <c r="U2637" i="1"/>
  <c r="U2481" i="1"/>
  <c r="Y2637" i="1"/>
  <c r="Y2481" i="1"/>
  <c r="C2638" i="1"/>
  <c r="C2648" i="1" s="1"/>
  <c r="G2638" i="1"/>
  <c r="G2648" i="1" s="1"/>
  <c r="K2638" i="1"/>
  <c r="K2648" i="1" s="1"/>
  <c r="O2638" i="1"/>
  <c r="O2648" i="1" s="1"/>
  <c r="S2638" i="1"/>
  <c r="S2648" i="1" s="1"/>
  <c r="W2638" i="1"/>
  <c r="W2648" i="1" s="1"/>
  <c r="D2639" i="1"/>
  <c r="H2639" i="1"/>
  <c r="H2649" i="1" s="1"/>
  <c r="H2659" i="1" s="1"/>
  <c r="L2639" i="1"/>
  <c r="L2649" i="1" s="1"/>
  <c r="L2659" i="1" s="1"/>
  <c r="P2639" i="1"/>
  <c r="P2649" i="1" s="1"/>
  <c r="T2639" i="1"/>
  <c r="T2649" i="1" s="1"/>
  <c r="T2659" i="1" s="1"/>
  <c r="X2639" i="1"/>
  <c r="X2649" i="1" s="1"/>
  <c r="X2659" i="1" s="1"/>
  <c r="B2640" i="1"/>
  <c r="B2650" i="1" s="1"/>
  <c r="F2640" i="1"/>
  <c r="F2650" i="1" s="1"/>
  <c r="J2640" i="1"/>
  <c r="J2650" i="1" s="1"/>
  <c r="N2640" i="1"/>
  <c r="N2650" i="1" s="1"/>
  <c r="R2640" i="1"/>
  <c r="R2650" i="1" s="1"/>
  <c r="V2640" i="1"/>
  <c r="V2650" i="1" s="1"/>
  <c r="Z2480" i="1"/>
  <c r="AB2480" i="1" s="1"/>
  <c r="E2481" i="1"/>
  <c r="E2483" i="1" s="1"/>
  <c r="J2481" i="1"/>
  <c r="J2483" i="1" s="1"/>
  <c r="Q2481" i="1"/>
  <c r="F2642" i="1"/>
  <c r="N2642" i="1"/>
  <c r="V2642" i="1"/>
  <c r="AB2488" i="1"/>
  <c r="AA2488" i="1"/>
  <c r="AA2491" i="1" s="1"/>
  <c r="AA2490" i="1"/>
  <c r="Z2523" i="1"/>
  <c r="AB2523" i="1" s="1"/>
  <c r="AB2527" i="1"/>
  <c r="AA2527" i="1"/>
  <c r="AA2531" i="1" s="1"/>
  <c r="Z2531" i="1"/>
  <c r="AB2531" i="1" s="1"/>
  <c r="Z2563" i="1"/>
  <c r="AB2563" i="1" s="1"/>
  <c r="AB2567" i="1"/>
  <c r="AA2567" i="1"/>
  <c r="Z2571" i="1"/>
  <c r="AB2571" i="1" s="1"/>
  <c r="AB2600" i="1"/>
  <c r="AA2600" i="1"/>
  <c r="AA2601" i="1" s="1"/>
  <c r="AA2631" i="1"/>
  <c r="E2642" i="1"/>
  <c r="I2642" i="1"/>
  <c r="M2642" i="1"/>
  <c r="Q2642" i="1"/>
  <c r="U2642" i="1"/>
  <c r="Y2642" i="1"/>
  <c r="AA2498" i="1"/>
  <c r="AA2520" i="1"/>
  <c r="Z2533" i="1"/>
  <c r="AB2533" i="1" s="1"/>
  <c r="AB2532" i="1"/>
  <c r="AA2541" i="1"/>
  <c r="AA2539" i="1"/>
  <c r="Z2551" i="1"/>
  <c r="AB2560" i="1"/>
  <c r="AA2560" i="1"/>
  <c r="Z2573" i="1"/>
  <c r="AB2573" i="1" s="1"/>
  <c r="AB2572" i="1"/>
  <c r="AA2581" i="1"/>
  <c r="AA2579" i="1"/>
  <c r="Z2601" i="1"/>
  <c r="AB2601" i="1" s="1"/>
  <c r="AB2607" i="1"/>
  <c r="AA2607" i="1"/>
  <c r="AA2611" i="1" s="1"/>
  <c r="Z2611" i="1"/>
  <c r="AB2611" i="1" s="1"/>
  <c r="AB2622" i="1"/>
  <c r="AA2622" i="1"/>
  <c r="AB2629" i="1"/>
  <c r="AA2629" i="1"/>
  <c r="B2642" i="1"/>
  <c r="J2642" i="1"/>
  <c r="R2642" i="1"/>
  <c r="Z2482" i="1"/>
  <c r="AA2482" i="1" s="1"/>
  <c r="AA2528" i="1"/>
  <c r="AA2532" i="1"/>
  <c r="AA2533" i="1" s="1"/>
  <c r="AB2542" i="1"/>
  <c r="AA2542" i="1"/>
  <c r="AA2543" i="1" s="1"/>
  <c r="AB2549" i="1"/>
  <c r="AA2549" i="1"/>
  <c r="AA2551" i="1" s="1"/>
  <c r="AA2553" i="1" s="1"/>
  <c r="Z2561" i="1"/>
  <c r="AB2561" i="1" s="1"/>
  <c r="AA2568" i="1"/>
  <c r="AA2572" i="1"/>
  <c r="AB2582" i="1"/>
  <c r="AA2582" i="1"/>
  <c r="AB2589" i="1"/>
  <c r="AA2589" i="1"/>
  <c r="AA2591" i="1" s="1"/>
  <c r="AA2593" i="1" s="1"/>
  <c r="Z2613" i="1"/>
  <c r="AB2613" i="1" s="1"/>
  <c r="AA2633" i="1"/>
  <c r="C2642" i="1"/>
  <c r="G2642" i="1"/>
  <c r="K2642" i="1"/>
  <c r="O2642" i="1"/>
  <c r="S2642" i="1"/>
  <c r="W2642" i="1"/>
  <c r="I2483" i="1"/>
  <c r="M2483" i="1"/>
  <c r="Q2483" i="1"/>
  <c r="U2483" i="1"/>
  <c r="Y2483" i="1"/>
  <c r="AA2497" i="1"/>
  <c r="AA2501" i="1" s="1"/>
  <c r="AA2503" i="1" s="1"/>
  <c r="AB2538" i="1"/>
  <c r="AA2538" i="1"/>
  <c r="Z2543" i="1"/>
  <c r="AB2543" i="1" s="1"/>
  <c r="AB2578" i="1"/>
  <c r="AA2578" i="1"/>
  <c r="Z2583" i="1"/>
  <c r="AB2583" i="1" s="1"/>
  <c r="AA2603" i="1"/>
  <c r="AA2613" i="1"/>
  <c r="AB2618" i="1"/>
  <c r="AA2618" i="1"/>
  <c r="AA2621" i="1" s="1"/>
  <c r="Z2631" i="1"/>
  <c r="Z2541" i="1"/>
  <c r="AB2541" i="1" s="1"/>
  <c r="Z2581" i="1"/>
  <c r="AB2581" i="1" s="1"/>
  <c r="AB2597" i="1"/>
  <c r="AB2612" i="1"/>
  <c r="Z2621" i="1"/>
  <c r="AB2621" i="1" s="1"/>
  <c r="D2680" i="1"/>
  <c r="AA2680" i="1" s="1"/>
  <c r="AA2670" i="1"/>
  <c r="AB2123" i="1" l="1"/>
  <c r="AA2123" i="1"/>
  <c r="AB974" i="1"/>
  <c r="Z976" i="1"/>
  <c r="AB976" i="1" s="1"/>
  <c r="AB712" i="1"/>
  <c r="AA712" i="1"/>
  <c r="AB552" i="1"/>
  <c r="Z554" i="1"/>
  <c r="AB554" i="1" s="1"/>
  <c r="AB1650" i="1"/>
  <c r="AA1650" i="1"/>
  <c r="Y1555" i="1"/>
  <c r="I1555" i="1"/>
  <c r="AB934" i="1"/>
  <c r="Z936" i="1"/>
  <c r="AB936" i="1" s="1"/>
  <c r="AB572" i="1"/>
  <c r="Z574" i="1"/>
  <c r="AB574" i="1" s="1"/>
  <c r="O1552" i="1"/>
  <c r="Z1562" i="1"/>
  <c r="AB1341" i="1"/>
  <c r="AA1341" i="1"/>
  <c r="K689" i="1"/>
  <c r="M448" i="1"/>
  <c r="AA614" i="1"/>
  <c r="S462" i="1"/>
  <c r="S448" i="1"/>
  <c r="S452" i="1" s="1"/>
  <c r="C462" i="1"/>
  <c r="C448" i="1"/>
  <c r="C452" i="1" s="1"/>
  <c r="I2652" i="1"/>
  <c r="N2652" i="1"/>
  <c r="Q2647" i="1"/>
  <c r="Q2641" i="1"/>
  <c r="Z2640" i="1"/>
  <c r="AB2640" i="1" s="1"/>
  <c r="M2650" i="1"/>
  <c r="H2652" i="1"/>
  <c r="C2647" i="1"/>
  <c r="C2641" i="1"/>
  <c r="P2658" i="1"/>
  <c r="AA2477" i="1"/>
  <c r="K2652" i="1"/>
  <c r="J2652" i="1"/>
  <c r="AA2623" i="1"/>
  <c r="U2652" i="1"/>
  <c r="E2652" i="1"/>
  <c r="Z2511" i="1"/>
  <c r="F2652" i="1"/>
  <c r="J2660" i="1"/>
  <c r="D2649" i="1"/>
  <c r="Y2647" i="1"/>
  <c r="Y2641" i="1"/>
  <c r="Z2637" i="1"/>
  <c r="M2641" i="1"/>
  <c r="M2647" i="1"/>
  <c r="AA2521" i="1"/>
  <c r="AA2523" i="1" s="1"/>
  <c r="I2660" i="1"/>
  <c r="O2639" i="1"/>
  <c r="O2649" i="1" s="1"/>
  <c r="Z2478" i="1"/>
  <c r="J2658" i="1"/>
  <c r="X2637" i="1"/>
  <c r="P2647" i="1"/>
  <c r="P2641" i="1"/>
  <c r="H2637" i="1"/>
  <c r="P2660" i="1"/>
  <c r="D2650" i="1"/>
  <c r="AA2640" i="1"/>
  <c r="N2659" i="1"/>
  <c r="Y2658" i="1"/>
  <c r="I2658" i="1"/>
  <c r="O2647" i="1"/>
  <c r="O2641" i="1"/>
  <c r="Z2493" i="1"/>
  <c r="AB2493" i="1" s="1"/>
  <c r="F2481" i="1"/>
  <c r="F2483" i="1" s="1"/>
  <c r="U2659" i="1"/>
  <c r="E2659" i="1"/>
  <c r="V2481" i="1"/>
  <c r="V2483" i="1" s="1"/>
  <c r="N2481" i="1"/>
  <c r="N2483" i="1" s="1"/>
  <c r="B2647" i="1"/>
  <c r="B2641" i="1"/>
  <c r="Z2393" i="1"/>
  <c r="AB2393" i="1" s="1"/>
  <c r="AB2391" i="1"/>
  <c r="AB2388" i="1"/>
  <c r="AA2388" i="1"/>
  <c r="AA2391" i="1" s="1"/>
  <c r="AA2393" i="1" s="1"/>
  <c r="AA2383" i="1"/>
  <c r="Z2373" i="1"/>
  <c r="AB2373" i="1" s="1"/>
  <c r="AB2321" i="1"/>
  <c r="Z2333" i="1"/>
  <c r="AB2333" i="1" s="1"/>
  <c r="AB2175" i="1"/>
  <c r="Z2179" i="1"/>
  <c r="AA2262" i="1"/>
  <c r="D2263" i="1"/>
  <c r="AA2257" i="1"/>
  <c r="D2261" i="1"/>
  <c r="Z2211" i="1"/>
  <c r="AB2211" i="1" s="1"/>
  <c r="V2126" i="1"/>
  <c r="V2128" i="1" s="1"/>
  <c r="AB1901" i="1"/>
  <c r="AA1901" i="1"/>
  <c r="AA1904" i="1" s="1"/>
  <c r="AA1906" i="1" s="1"/>
  <c r="Z1904" i="1"/>
  <c r="AA2044" i="1"/>
  <c r="AA2046" i="1" s="1"/>
  <c r="Z1854" i="1"/>
  <c r="AB1854" i="1" s="1"/>
  <c r="AB1850" i="1"/>
  <c r="AA1846" i="1"/>
  <c r="AA1760" i="1"/>
  <c r="AA1764" i="1" s="1"/>
  <c r="Z1764" i="1"/>
  <c r="AB1760" i="1"/>
  <c r="AA1834" i="1"/>
  <c r="Z1824" i="1"/>
  <c r="AB1820" i="1"/>
  <c r="AA1820" i="1"/>
  <c r="AA1824" i="1" s="1"/>
  <c r="AA1794" i="1"/>
  <c r="AA1766" i="1"/>
  <c r="Z1744" i="1"/>
  <c r="AB1740" i="1"/>
  <c r="AA1740" i="1"/>
  <c r="AA1744" i="1" s="1"/>
  <c r="AB1715" i="1"/>
  <c r="AA1715" i="1"/>
  <c r="AB1685" i="1"/>
  <c r="AA1685" i="1"/>
  <c r="Z1691" i="1"/>
  <c r="M1681" i="1"/>
  <c r="M1694" i="1"/>
  <c r="M1696" i="1" s="1"/>
  <c r="AB1665" i="1"/>
  <c r="E1645" i="1"/>
  <c r="E1656" i="1"/>
  <c r="Z1613" i="1"/>
  <c r="AA1613" i="1" s="1"/>
  <c r="L1614" i="1"/>
  <c r="L1616" i="1" s="1"/>
  <c r="D1642" i="1"/>
  <c r="AA1652" i="1"/>
  <c r="Z1534" i="1"/>
  <c r="AB1534" i="1" s="1"/>
  <c r="O1684" i="1"/>
  <c r="O1686" i="1" s="1"/>
  <c r="O1670" i="1"/>
  <c r="T1616" i="1"/>
  <c r="AA1611" i="1"/>
  <c r="D1561" i="1"/>
  <c r="T1565" i="1"/>
  <c r="D1565" i="1"/>
  <c r="Q1560" i="1"/>
  <c r="Q1565" i="1"/>
  <c r="M1553" i="1"/>
  <c r="Z1563" i="1"/>
  <c r="AA1563" i="1" s="1"/>
  <c r="Z1551" i="1"/>
  <c r="AA1524" i="1"/>
  <c r="AA1526" i="1" s="1"/>
  <c r="Z1574" i="1"/>
  <c r="AB1574" i="1" s="1"/>
  <c r="AB1570" i="1"/>
  <c r="H1564" i="1"/>
  <c r="H1550" i="1"/>
  <c r="H1554" i="1" s="1"/>
  <c r="Z1544" i="1"/>
  <c r="AB1544" i="1" s="1"/>
  <c r="AA1540" i="1"/>
  <c r="AA1544" i="1" s="1"/>
  <c r="Z1476" i="1"/>
  <c r="AB1476" i="1" s="1"/>
  <c r="F1344" i="1"/>
  <c r="F1346" i="1" s="1"/>
  <c r="Z1624" i="1"/>
  <c r="AB1624" i="1" s="1"/>
  <c r="Z1612" i="1"/>
  <c r="AB1464" i="1"/>
  <c r="Z1426" i="1"/>
  <c r="AB1426" i="1" s="1"/>
  <c r="AA1595" i="1"/>
  <c r="P1554" i="1"/>
  <c r="Z1514" i="1"/>
  <c r="AB1514" i="1" s="1"/>
  <c r="AA1435" i="1"/>
  <c r="AA1425" i="1"/>
  <c r="AB1391" i="1"/>
  <c r="AA1391" i="1"/>
  <c r="U1376" i="1"/>
  <c r="M1343" i="1"/>
  <c r="Z1343" i="1" s="1"/>
  <c r="AA1343" i="1" s="1"/>
  <c r="Z1324" i="1"/>
  <c r="AB1324" i="1" s="1"/>
  <c r="D1304" i="1"/>
  <c r="D1306" i="1" s="1"/>
  <c r="Z1296" i="1"/>
  <c r="AB1296" i="1" s="1"/>
  <c r="Z1594" i="1"/>
  <c r="AB1594" i="1" s="1"/>
  <c r="X1376" i="1"/>
  <c r="H1376" i="1"/>
  <c r="AA1395" i="1"/>
  <c r="Z1384" i="1"/>
  <c r="AB1384" i="1" s="1"/>
  <c r="Q1304" i="1"/>
  <c r="V1304" i="1"/>
  <c r="V1270" i="1"/>
  <c r="V1274" i="1" s="1"/>
  <c r="F1304" i="1"/>
  <c r="F1270" i="1"/>
  <c r="F1274" i="1" s="1"/>
  <c r="AA1295" i="1"/>
  <c r="X1274" i="1"/>
  <c r="P1274" i="1"/>
  <c r="H1274" i="1"/>
  <c r="N1075" i="1"/>
  <c r="W1084" i="1"/>
  <c r="W1086" i="1" s="1"/>
  <c r="W1070" i="1"/>
  <c r="W1074" i="1" s="1"/>
  <c r="G1084" i="1"/>
  <c r="G1086" i="1" s="1"/>
  <c r="G1070" i="1"/>
  <c r="G1074" i="1" s="1"/>
  <c r="Z1484" i="1"/>
  <c r="X1374" i="1"/>
  <c r="X1340" i="1"/>
  <c r="X1344" i="1" s="1"/>
  <c r="P1374" i="1"/>
  <c r="P1376" i="1" s="1"/>
  <c r="P1340" i="1"/>
  <c r="P1344" i="1" s="1"/>
  <c r="H1374" i="1"/>
  <c r="H1340" i="1"/>
  <c r="H1344" i="1" s="1"/>
  <c r="AA1380" i="1"/>
  <c r="D1342" i="1"/>
  <c r="E1340" i="1"/>
  <c r="E1344" i="1" s="1"/>
  <c r="G1346" i="1"/>
  <c r="Z1326" i="1"/>
  <c r="AB1326" i="1" s="1"/>
  <c r="AA1320" i="1"/>
  <c r="AA1324" i="1" s="1"/>
  <c r="U1270" i="1"/>
  <c r="U1274" i="1" s="1"/>
  <c r="Z1214" i="1"/>
  <c r="AB1210" i="1"/>
  <c r="Z1056" i="1"/>
  <c r="AB1056" i="1" s="1"/>
  <c r="AA1500" i="1"/>
  <c r="AA1504" i="1" s="1"/>
  <c r="U1306" i="1"/>
  <c r="Z1305" i="1"/>
  <c r="E1306" i="1"/>
  <c r="V1306" i="1"/>
  <c r="V1275" i="1"/>
  <c r="V1276" i="1" s="1"/>
  <c r="N1275" i="1"/>
  <c r="F1306" i="1"/>
  <c r="F1275" i="1"/>
  <c r="F1276" i="1" s="1"/>
  <c r="Z1301" i="1"/>
  <c r="AB1301" i="1" s="1"/>
  <c r="G1304" i="1"/>
  <c r="G1306" i="1" s="1"/>
  <c r="G1270" i="1"/>
  <c r="G1274" i="1" s="1"/>
  <c r="G1276" i="1" s="1"/>
  <c r="AA1284" i="1"/>
  <c r="Z1284" i="1"/>
  <c r="AB1284" i="1" s="1"/>
  <c r="AA1244" i="1"/>
  <c r="R1084" i="1"/>
  <c r="R1070" i="1"/>
  <c r="R1074" i="1" s="1"/>
  <c r="J1084" i="1"/>
  <c r="J1070" i="1"/>
  <c r="J1074" i="1" s="1"/>
  <c r="B1084" i="1"/>
  <c r="B1070" i="1"/>
  <c r="B1074" i="1" s="1"/>
  <c r="G1076" i="1"/>
  <c r="AA1081" i="1"/>
  <c r="AA895" i="1"/>
  <c r="Z1044" i="1"/>
  <c r="AB1044" i="1" s="1"/>
  <c r="AA1040" i="1"/>
  <c r="W896" i="1"/>
  <c r="Z851" i="1"/>
  <c r="AB851" i="1" s="1"/>
  <c r="AB847" i="1"/>
  <c r="Z801" i="1"/>
  <c r="AB801" i="1" s="1"/>
  <c r="AB797" i="1"/>
  <c r="Z1194" i="1"/>
  <c r="AB1194" i="1" s="1"/>
  <c r="AB1190" i="1"/>
  <c r="X1086" i="1"/>
  <c r="X1075" i="1"/>
  <c r="P1086" i="1"/>
  <c r="P1075" i="1"/>
  <c r="H1086" i="1"/>
  <c r="H1075" i="1"/>
  <c r="I1084" i="1"/>
  <c r="I1070" i="1"/>
  <c r="Z1085" i="1"/>
  <c r="M1075" i="1"/>
  <c r="E1075" i="1"/>
  <c r="P1084" i="1"/>
  <c r="P1070" i="1"/>
  <c r="AB1034" i="1"/>
  <c r="D1026" i="1"/>
  <c r="Z1016" i="1"/>
  <c r="AB1016" i="1" s="1"/>
  <c r="Z916" i="1"/>
  <c r="AB916" i="1" s="1"/>
  <c r="N894" i="1"/>
  <c r="AA945" i="1"/>
  <c r="R711" i="1"/>
  <c r="J711" i="1"/>
  <c r="J713" i="1" s="1"/>
  <c r="B711" i="1"/>
  <c r="K711" i="1"/>
  <c r="K713" i="1" s="1"/>
  <c r="Z890" i="1"/>
  <c r="AB762" i="1"/>
  <c r="AA762" i="1"/>
  <c r="AA763" i="1" s="1"/>
  <c r="S696" i="1"/>
  <c r="S686" i="1" s="1"/>
  <c r="S2062" i="1" s="1"/>
  <c r="S2072" i="1" s="1"/>
  <c r="T711" i="1"/>
  <c r="T713" i="1" s="1"/>
  <c r="X463" i="1"/>
  <c r="H463" i="1"/>
  <c r="W441" i="1"/>
  <c r="G441" i="1"/>
  <c r="P436" i="1"/>
  <c r="P440" i="1" s="1"/>
  <c r="P260" i="1"/>
  <c r="AA863" i="1"/>
  <c r="Z771" i="1"/>
  <c r="AB767" i="1"/>
  <c r="R713" i="1"/>
  <c r="X695" i="1"/>
  <c r="X685" i="1" s="1"/>
  <c r="X2061" i="1" s="1"/>
  <c r="X2071" i="1" s="1"/>
  <c r="X711" i="1"/>
  <c r="X713" i="1" s="1"/>
  <c r="X694" i="1"/>
  <c r="C711" i="1"/>
  <c r="Z360" i="1"/>
  <c r="AB356" i="1"/>
  <c r="AA1024" i="1"/>
  <c r="AA1010" i="1"/>
  <c r="AA1014" i="1" s="1"/>
  <c r="AA906" i="1"/>
  <c r="K894" i="1"/>
  <c r="U894" i="1"/>
  <c r="U896" i="1" s="1"/>
  <c r="AB882" i="1"/>
  <c r="AA882" i="1"/>
  <c r="Z841" i="1"/>
  <c r="AB841" i="1" s="1"/>
  <c r="AB837" i="1"/>
  <c r="AA837" i="1"/>
  <c r="AA841" i="1" s="1"/>
  <c r="AB832" i="1"/>
  <c r="Z811" i="1"/>
  <c r="AB807" i="1"/>
  <c r="AB792" i="1"/>
  <c r="AA792" i="1"/>
  <c r="AA793" i="1" s="1"/>
  <c r="AA767" i="1"/>
  <c r="AA771" i="1" s="1"/>
  <c r="L695" i="1"/>
  <c r="L685" i="1" s="1"/>
  <c r="L2061" i="1" s="1"/>
  <c r="L2071" i="1" s="1"/>
  <c r="L2658" i="1" s="1"/>
  <c r="G711" i="1"/>
  <c r="G713" i="1" s="1"/>
  <c r="G694" i="1"/>
  <c r="Z542" i="1"/>
  <c r="AB542" i="1" s="1"/>
  <c r="AB538" i="1"/>
  <c r="R463" i="1"/>
  <c r="B463" i="1"/>
  <c r="Z480" i="1"/>
  <c r="AA480" i="1" s="1"/>
  <c r="Y696" i="1"/>
  <c r="Y686" i="1" s="1"/>
  <c r="Y2062" i="1" s="1"/>
  <c r="Y2072" i="1" s="1"/>
  <c r="I711" i="1"/>
  <c r="I713" i="1" s="1"/>
  <c r="AA653" i="1"/>
  <c r="AA654" i="1" s="1"/>
  <c r="V482" i="1"/>
  <c r="W462" i="1"/>
  <c r="W448" i="1"/>
  <c r="W452" i="1" s="1"/>
  <c r="G462" i="1"/>
  <c r="G448" i="1"/>
  <c r="G452" i="1" s="1"/>
  <c r="Z410" i="1"/>
  <c r="AB410" i="1" s="1"/>
  <c r="AB406" i="1"/>
  <c r="AA406" i="1"/>
  <c r="AA410" i="1" s="1"/>
  <c r="Z270" i="1"/>
  <c r="AB270" i="1" s="1"/>
  <c r="D209" i="1"/>
  <c r="Z881" i="1"/>
  <c r="AB881" i="1" s="1"/>
  <c r="AA570" i="1"/>
  <c r="AA572" i="1" s="1"/>
  <c r="AA574" i="1" s="1"/>
  <c r="AA538" i="1"/>
  <c r="AA542" i="1" s="1"/>
  <c r="W482" i="1"/>
  <c r="O482" i="1"/>
  <c r="G482" i="1"/>
  <c r="Y453" i="1"/>
  <c r="I453" i="1"/>
  <c r="AA301" i="1"/>
  <c r="AA302" i="1" s="1"/>
  <c r="E436" i="1"/>
  <c r="E440" i="1" s="1"/>
  <c r="E260" i="1"/>
  <c r="AB231" i="1"/>
  <c r="Z169" i="1"/>
  <c r="AB169" i="1" s="1"/>
  <c r="AA165" i="1"/>
  <c r="AA169" i="1" s="1"/>
  <c r="M207" i="1"/>
  <c r="Z207" i="1" s="1"/>
  <c r="Z17" i="1"/>
  <c r="AA17" i="1" s="1"/>
  <c r="J205" i="1"/>
  <c r="J209" i="1" s="1"/>
  <c r="J19" i="1"/>
  <c r="J21" i="1" s="1"/>
  <c r="X210" i="1"/>
  <c r="X211" i="1" s="1"/>
  <c r="U19" i="1"/>
  <c r="U21" i="1" s="1"/>
  <c r="U205" i="1"/>
  <c r="U209" i="1" s="1"/>
  <c r="U211" i="1" s="1"/>
  <c r="M695" i="1"/>
  <c r="O696" i="1"/>
  <c r="O686" i="1" s="1"/>
  <c r="W484" i="1"/>
  <c r="O484" i="1"/>
  <c r="G484" i="1"/>
  <c r="AA481" i="1"/>
  <c r="U458" i="1"/>
  <c r="E262" i="1"/>
  <c r="E441" i="1"/>
  <c r="E442" i="1" s="1"/>
  <c r="W436" i="1"/>
  <c r="W440" i="1" s="1"/>
  <c r="W260" i="1"/>
  <c r="W262" i="1" s="1"/>
  <c r="O260" i="1"/>
  <c r="O436" i="1"/>
  <c r="O440" i="1" s="1"/>
  <c r="G436" i="1"/>
  <c r="G440" i="1" s="1"/>
  <c r="G260" i="1"/>
  <c r="G262" i="1" s="1"/>
  <c r="L441" i="1"/>
  <c r="Z230" i="1"/>
  <c r="AB230" i="1" s="1"/>
  <c r="AB226" i="1"/>
  <c r="AA226" i="1"/>
  <c r="M210" i="1"/>
  <c r="Z20" i="1"/>
  <c r="Z29" i="1"/>
  <c r="AB25" i="1"/>
  <c r="AA25" i="1"/>
  <c r="AA29" i="1" s="1"/>
  <c r="AA31" i="1" s="1"/>
  <c r="Y205" i="1"/>
  <c r="Y209" i="1" s="1"/>
  <c r="Y19" i="1"/>
  <c r="Y21" i="1" s="1"/>
  <c r="P209" i="1"/>
  <c r="Z592" i="1"/>
  <c r="Z534" i="1"/>
  <c r="AB534" i="1" s="1"/>
  <c r="AA489" i="1"/>
  <c r="AA492" i="1" s="1"/>
  <c r="AA494" i="1" s="1"/>
  <c r="W463" i="1"/>
  <c r="O463" i="1"/>
  <c r="G463" i="1"/>
  <c r="N461" i="1"/>
  <c r="Z370" i="1"/>
  <c r="AB370" i="1" s="1"/>
  <c r="AB366" i="1"/>
  <c r="R436" i="1"/>
  <c r="R440" i="1" s="1"/>
  <c r="R260" i="1"/>
  <c r="J436" i="1"/>
  <c r="J440" i="1" s="1"/>
  <c r="J260" i="1"/>
  <c r="B436" i="1"/>
  <c r="B440" i="1" s="1"/>
  <c r="B260" i="1"/>
  <c r="M437" i="1"/>
  <c r="Z437" i="1" s="1"/>
  <c r="Z257" i="1"/>
  <c r="AB257" i="1" s="1"/>
  <c r="H441" i="1"/>
  <c r="Z220" i="1"/>
  <c r="AB216" i="1"/>
  <c r="AA216" i="1"/>
  <c r="AA220" i="1" s="1"/>
  <c r="AA150" i="1"/>
  <c r="M260" i="1"/>
  <c r="AA125" i="1"/>
  <c r="AA129" i="1" s="1"/>
  <c r="AA85" i="1"/>
  <c r="AA89" i="1" s="1"/>
  <c r="Y211" i="1"/>
  <c r="H19" i="1"/>
  <c r="J211" i="1"/>
  <c r="AA139" i="1"/>
  <c r="O19" i="1"/>
  <c r="O21" i="1" s="1"/>
  <c r="V205" i="1"/>
  <c r="V209" i="1" s="1"/>
  <c r="AA160" i="1"/>
  <c r="AA161" i="1" s="1"/>
  <c r="Z109" i="1"/>
  <c r="AB109" i="1" s="1"/>
  <c r="AA155" i="1"/>
  <c r="AA159" i="1" s="1"/>
  <c r="O2652" i="1"/>
  <c r="O2643" i="1"/>
  <c r="AB2551" i="1"/>
  <c r="Z2553" i="1"/>
  <c r="AB2553" i="1" s="1"/>
  <c r="Y2652" i="1"/>
  <c r="Y2643" i="1"/>
  <c r="P2652" i="1"/>
  <c r="P2643" i="1"/>
  <c r="T2660" i="1"/>
  <c r="M2648" i="1"/>
  <c r="Z2638" i="1"/>
  <c r="AB2638" i="1" s="1"/>
  <c r="S2647" i="1"/>
  <c r="S2641" i="1"/>
  <c r="S2643" i="1" s="1"/>
  <c r="I2659" i="1"/>
  <c r="R2647" i="1"/>
  <c r="R2641" i="1"/>
  <c r="AB2431" i="1"/>
  <c r="Z2433" i="1"/>
  <c r="AB2433" i="1" s="1"/>
  <c r="K1676" i="1"/>
  <c r="W2652" i="1"/>
  <c r="G2652" i="1"/>
  <c r="Z2603" i="1"/>
  <c r="AB2603" i="1" s="1"/>
  <c r="AA2508" i="1"/>
  <c r="AA2511" i="1" s="1"/>
  <c r="AA2513" i="1" s="1"/>
  <c r="B2652" i="1"/>
  <c r="B2643" i="1"/>
  <c r="Q2652" i="1"/>
  <c r="Q2643" i="1"/>
  <c r="AA2571" i="1"/>
  <c r="AA2573" i="1" s="1"/>
  <c r="V2660" i="1"/>
  <c r="F2660" i="1"/>
  <c r="P2659" i="1"/>
  <c r="I2647" i="1"/>
  <c r="I2641" i="1"/>
  <c r="I2643" i="1" s="1"/>
  <c r="U2660" i="1"/>
  <c r="E2660" i="1"/>
  <c r="K2659" i="1"/>
  <c r="V2648" i="1"/>
  <c r="F2648" i="1"/>
  <c r="T2652" i="1"/>
  <c r="L2652" i="1"/>
  <c r="J2659" i="1"/>
  <c r="U2658" i="1"/>
  <c r="E2658" i="1"/>
  <c r="K2647" i="1"/>
  <c r="K2641" i="1"/>
  <c r="K2643" i="1" s="1"/>
  <c r="AB2501" i="1"/>
  <c r="Z2503" i="1"/>
  <c r="AB2503" i="1" s="1"/>
  <c r="Q2659" i="1"/>
  <c r="X2658" i="1"/>
  <c r="V2647" i="1"/>
  <c r="V2641" i="1"/>
  <c r="N2647" i="1"/>
  <c r="N2641" i="1"/>
  <c r="N2643" i="1" s="1"/>
  <c r="AA2471" i="1"/>
  <c r="AA2473" i="1" s="1"/>
  <c r="AA2322" i="1"/>
  <c r="Z2323" i="1"/>
  <c r="AB2323" i="1" s="1"/>
  <c r="Z2343" i="1"/>
  <c r="AB2343" i="1" s="1"/>
  <c r="AB2341" i="1"/>
  <c r="AA2361" i="1"/>
  <c r="AA2363" i="1" s="1"/>
  <c r="Z2199" i="1"/>
  <c r="AB2195" i="1"/>
  <c r="Z2301" i="1"/>
  <c r="AB2298" i="1"/>
  <c r="Z2281" i="1"/>
  <c r="AB2278" i="1"/>
  <c r="AA2278" i="1"/>
  <c r="AA2281" i="1" s="1"/>
  <c r="AA2283" i="1" s="1"/>
  <c r="Z2268" i="1"/>
  <c r="AB2247" i="1"/>
  <c r="Z2251" i="1"/>
  <c r="AA2247" i="1"/>
  <c r="AA2251" i="1" s="1"/>
  <c r="AA2253" i="1" s="1"/>
  <c r="AA2195" i="1"/>
  <c r="AA2199" i="1" s="1"/>
  <c r="AA2201" i="1" s="1"/>
  <c r="AA2175" i="1"/>
  <c r="AA2179" i="1" s="1"/>
  <c r="AA2181" i="1" s="1"/>
  <c r="Z2139" i="1"/>
  <c r="AB2135" i="1"/>
  <c r="AA2014" i="1"/>
  <c r="AA2016" i="1" s="1"/>
  <c r="AB1921" i="1"/>
  <c r="AA1921" i="1"/>
  <c r="AA1924" i="1" s="1"/>
  <c r="AA1926" i="1" s="1"/>
  <c r="Z1924" i="1"/>
  <c r="Z1896" i="1"/>
  <c r="AB1896" i="1" s="1"/>
  <c r="AA1895" i="1"/>
  <c r="AA1896" i="1" s="1"/>
  <c r="Z1866" i="1"/>
  <c r="AB1866" i="1" s="1"/>
  <c r="AB1865" i="1"/>
  <c r="AB1835" i="1"/>
  <c r="Z1836" i="1"/>
  <c r="AB1836" i="1" s="1"/>
  <c r="AA1835" i="1"/>
  <c r="AA1836" i="1" s="1"/>
  <c r="Z1844" i="1"/>
  <c r="AA1800" i="1"/>
  <c r="AA1804" i="1" s="1"/>
  <c r="Z1804" i="1"/>
  <c r="AB1800" i="1"/>
  <c r="AA1746" i="1"/>
  <c r="Z1714" i="1"/>
  <c r="AB1714" i="1" s="1"/>
  <c r="AB1710" i="1"/>
  <c r="AA1854" i="1"/>
  <c r="Z1734" i="1"/>
  <c r="AB1730" i="1"/>
  <c r="AB1876" i="1"/>
  <c r="Z1756" i="1"/>
  <c r="AB1756" i="1" s="1"/>
  <c r="AB1755" i="1"/>
  <c r="AA1755" i="1"/>
  <c r="AA1774" i="1"/>
  <c r="AA1776" i="1" s="1"/>
  <c r="AB1705" i="1"/>
  <c r="AA1705" i="1"/>
  <c r="I1684" i="1"/>
  <c r="I1686" i="1" s="1"/>
  <c r="I1670" i="1"/>
  <c r="AA1701" i="1"/>
  <c r="Y1645" i="1"/>
  <c r="Y1656" i="1"/>
  <c r="Q1645" i="1"/>
  <c r="Q1656" i="1"/>
  <c r="R1654" i="1"/>
  <c r="R1656" i="1" s="1"/>
  <c r="R1640" i="1"/>
  <c r="J1654" i="1"/>
  <c r="J1656" i="1" s="1"/>
  <c r="J1640" i="1"/>
  <c r="J1644" i="1" s="1"/>
  <c r="J1646" i="1" s="1"/>
  <c r="B1654" i="1"/>
  <c r="B1656" i="1" s="1"/>
  <c r="B1640" i="1"/>
  <c r="Z1626" i="1"/>
  <c r="AB1626" i="1" s="1"/>
  <c r="AA1624" i="1"/>
  <c r="Z1694" i="1"/>
  <c r="AB1694" i="1" s="1"/>
  <c r="AB1690" i="1"/>
  <c r="E1684" i="1"/>
  <c r="E1686" i="1" s="1"/>
  <c r="E1670" i="1"/>
  <c r="X1674" i="1"/>
  <c r="X1676" i="1" s="1"/>
  <c r="Z1615" i="1"/>
  <c r="AA1615" i="1" s="1"/>
  <c r="AA1616" i="1" s="1"/>
  <c r="P1566" i="1"/>
  <c r="P1555" i="1"/>
  <c r="M1564" i="1"/>
  <c r="M1550" i="1"/>
  <c r="Z1560" i="1"/>
  <c r="Z1604" i="1"/>
  <c r="AB1604" i="1" s="1"/>
  <c r="AB1600" i="1"/>
  <c r="L1554" i="1"/>
  <c r="Z1546" i="1"/>
  <c r="AB1546" i="1" s="1"/>
  <c r="AA1545" i="1"/>
  <c r="AA1546" i="1" s="1"/>
  <c r="W1641" i="1"/>
  <c r="W1654" i="1"/>
  <c r="W1656" i="1" s="1"/>
  <c r="O1641" i="1"/>
  <c r="O1654" i="1"/>
  <c r="O1656" i="1" s="1"/>
  <c r="Z1651" i="1"/>
  <c r="G1641" i="1"/>
  <c r="G1654" i="1"/>
  <c r="G1656" i="1" s="1"/>
  <c r="M1644" i="1"/>
  <c r="V1550" i="1"/>
  <c r="V1554" i="1" s="1"/>
  <c r="V1556" i="1" s="1"/>
  <c r="V1564" i="1"/>
  <c r="V1566" i="1" s="1"/>
  <c r="N1564" i="1"/>
  <c r="N1566" i="1" s="1"/>
  <c r="N1550" i="1"/>
  <c r="N1554" i="1" s="1"/>
  <c r="N1556" i="1" s="1"/>
  <c r="F1550" i="1"/>
  <c r="F1554" i="1" s="1"/>
  <c r="F1556" i="1" s="1"/>
  <c r="F1564" i="1"/>
  <c r="F1566" i="1" s="1"/>
  <c r="W1555" i="1"/>
  <c r="Z1536" i="1"/>
  <c r="AB1536" i="1" s="1"/>
  <c r="Z1364" i="1"/>
  <c r="AB1364" i="1" s="1"/>
  <c r="AA1360" i="1"/>
  <c r="AA1364" i="1" s="1"/>
  <c r="V1614" i="1"/>
  <c r="V1616" i="1" s="1"/>
  <c r="N1614" i="1"/>
  <c r="N1616" i="1" s="1"/>
  <c r="F1614" i="1"/>
  <c r="F1616" i="1" s="1"/>
  <c r="AA1581" i="1"/>
  <c r="AA1530" i="1"/>
  <c r="AA1534" i="1" s="1"/>
  <c r="AA1536" i="1" s="1"/>
  <c r="Z1506" i="1"/>
  <c r="AB1506" i="1" s="1"/>
  <c r="AA1505" i="1"/>
  <c r="AA1506" i="1" s="1"/>
  <c r="D1671" i="1"/>
  <c r="AA1625" i="1"/>
  <c r="AA1626" i="1" s="1"/>
  <c r="AB1605" i="1"/>
  <c r="AB1601" i="1"/>
  <c r="AA1601" i="1"/>
  <c r="AA1604" i="1" s="1"/>
  <c r="AA1606" i="1" s="1"/>
  <c r="S1564" i="1"/>
  <c r="S1566" i="1" s="1"/>
  <c r="S1550" i="1"/>
  <c r="K1564" i="1"/>
  <c r="K1566" i="1" s="1"/>
  <c r="K1550" i="1"/>
  <c r="C1564" i="1"/>
  <c r="C1566" i="1" s="1"/>
  <c r="C1550" i="1"/>
  <c r="AA1570" i="1"/>
  <c r="P1564" i="1"/>
  <c r="Z1524" i="1"/>
  <c r="AB1524" i="1" s="1"/>
  <c r="Z1416" i="1"/>
  <c r="AB1416" i="1" s="1"/>
  <c r="AA1470" i="1"/>
  <c r="AA1474" i="1" s="1"/>
  <c r="Z1375" i="1"/>
  <c r="Z1334" i="1"/>
  <c r="AB1334" i="1" s="1"/>
  <c r="Z1272" i="1"/>
  <c r="AB1381" i="1"/>
  <c r="AA1381" i="1"/>
  <c r="Z1366" i="1"/>
  <c r="AB1366" i="1" s="1"/>
  <c r="AA1365" i="1"/>
  <c r="M1304" i="1"/>
  <c r="M1306" i="1" s="1"/>
  <c r="Z1300" i="1"/>
  <c r="AA1301" i="1"/>
  <c r="R1304" i="1"/>
  <c r="R1270" i="1"/>
  <c r="R1274" i="1" s="1"/>
  <c r="B1304" i="1"/>
  <c r="B1270" i="1"/>
  <c r="B1274" i="1" s="1"/>
  <c r="AA1303" i="1"/>
  <c r="S1304" i="1"/>
  <c r="S1306" i="1" s="1"/>
  <c r="S1270" i="1"/>
  <c r="S1274" i="1" s="1"/>
  <c r="S1276" i="1" s="1"/>
  <c r="X1276" i="1"/>
  <c r="P1276" i="1"/>
  <c r="H1276" i="1"/>
  <c r="AB1291" i="1"/>
  <c r="AA1291" i="1"/>
  <c r="J1086" i="1"/>
  <c r="J1075" i="1"/>
  <c r="J1076" i="1" s="1"/>
  <c r="S1084" i="1"/>
  <c r="S1086" i="1" s="1"/>
  <c r="S1070" i="1"/>
  <c r="S1074" i="1" s="1"/>
  <c r="S1076" i="1" s="1"/>
  <c r="C1084" i="1"/>
  <c r="C1086" i="1" s="1"/>
  <c r="C1070" i="1"/>
  <c r="C1074" i="1" s="1"/>
  <c r="X1345" i="1"/>
  <c r="X1346" i="1" s="1"/>
  <c r="P1345" i="1"/>
  <c r="P1346" i="1" s="1"/>
  <c r="H1345" i="1"/>
  <c r="H1346" i="1" s="1"/>
  <c r="AA1355" i="1"/>
  <c r="Y1340" i="1"/>
  <c r="Y1344" i="1" s="1"/>
  <c r="Q1340" i="1"/>
  <c r="Q1344" i="1" s="1"/>
  <c r="Q1346" i="1" s="1"/>
  <c r="M1270" i="1"/>
  <c r="E1270" i="1"/>
  <c r="E1274" i="1" s="1"/>
  <c r="Z1254" i="1"/>
  <c r="AB1254" i="1" s="1"/>
  <c r="AB1250" i="1"/>
  <c r="Z1196" i="1"/>
  <c r="AB1196" i="1" s="1"/>
  <c r="Z1404" i="1"/>
  <c r="AA1400" i="1"/>
  <c r="AA1404" i="1" s="1"/>
  <c r="D1272" i="1"/>
  <c r="AA1302" i="1"/>
  <c r="Z1273" i="1"/>
  <c r="Z1266" i="1"/>
  <c r="AB1266" i="1" s="1"/>
  <c r="AA1224" i="1"/>
  <c r="Z1094" i="1"/>
  <c r="AB1094" i="1" s="1"/>
  <c r="AB1090" i="1"/>
  <c r="AA1090" i="1"/>
  <c r="AA1094" i="1" s="1"/>
  <c r="AA1096" i="1" s="1"/>
  <c r="Z1154" i="1"/>
  <c r="AB1154" i="1" s="1"/>
  <c r="AB1150" i="1"/>
  <c r="AA1150" i="1"/>
  <c r="AA1154" i="1" s="1"/>
  <c r="AA1156" i="1" s="1"/>
  <c r="AA1034" i="1"/>
  <c r="D894" i="1"/>
  <c r="D896" i="1" s="1"/>
  <c r="AA890" i="1"/>
  <c r="AA894" i="1" s="1"/>
  <c r="M1275" i="1"/>
  <c r="AA1245" i="1"/>
  <c r="AA1246" i="1" s="1"/>
  <c r="AA1210" i="1"/>
  <c r="AA1214" i="1" s="1"/>
  <c r="AA1135" i="1"/>
  <c r="AA1136" i="1" s="1"/>
  <c r="Z1134" i="1"/>
  <c r="AB1134" i="1" s="1"/>
  <c r="AB1130" i="1"/>
  <c r="AA1045" i="1"/>
  <c r="S896" i="1"/>
  <c r="C896" i="1"/>
  <c r="Z1166" i="1"/>
  <c r="AB1166" i="1" s="1"/>
  <c r="AA1165" i="1"/>
  <c r="AA1166" i="1" s="1"/>
  <c r="U1084" i="1"/>
  <c r="U1070" i="1"/>
  <c r="M1084" i="1"/>
  <c r="M1086" i="1" s="1"/>
  <c r="M1070" i="1"/>
  <c r="Z1080" i="1"/>
  <c r="Y1075" i="1"/>
  <c r="Q1075" i="1"/>
  <c r="R896" i="1"/>
  <c r="B896" i="1"/>
  <c r="Z892" i="1"/>
  <c r="AA892" i="1" s="1"/>
  <c r="AA891" i="1"/>
  <c r="J894" i="1"/>
  <c r="AA980" i="1"/>
  <c r="AA984" i="1" s="1"/>
  <c r="AA986" i="1" s="1"/>
  <c r="AA940" i="1"/>
  <c r="AA944" i="1" s="1"/>
  <c r="AA921" i="1"/>
  <c r="Q894" i="1"/>
  <c r="Q896" i="1" s="1"/>
  <c r="Z791" i="1"/>
  <c r="AB791" i="1" s="1"/>
  <c r="Z731" i="1"/>
  <c r="AB727" i="1"/>
  <c r="AA727" i="1"/>
  <c r="AA731" i="1" s="1"/>
  <c r="M894" i="1"/>
  <c r="M896" i="1" s="1"/>
  <c r="AB818" i="1"/>
  <c r="AA818" i="1"/>
  <c r="Z741" i="1"/>
  <c r="AB737" i="1"/>
  <c r="AA737" i="1"/>
  <c r="AA741" i="1" s="1"/>
  <c r="AA743" i="1" s="1"/>
  <c r="C713" i="1"/>
  <c r="C699" i="1"/>
  <c r="C696" i="1"/>
  <c r="C686" i="1" s="1"/>
  <c r="C2062" i="1" s="1"/>
  <c r="C2072" i="1" s="1"/>
  <c r="C2659" i="1" s="1"/>
  <c r="O711" i="1"/>
  <c r="O713" i="1" s="1"/>
  <c r="T463" i="1"/>
  <c r="AA483" i="1"/>
  <c r="D463" i="1"/>
  <c r="S441" i="1"/>
  <c r="C441" i="1"/>
  <c r="L436" i="1"/>
  <c r="L440" i="1" s="1"/>
  <c r="L260" i="1"/>
  <c r="L262" i="1" s="1"/>
  <c r="Z1004" i="1"/>
  <c r="AA924" i="1"/>
  <c r="AA926" i="1" s="1"/>
  <c r="T894" i="1"/>
  <c r="T896" i="1" s="1"/>
  <c r="Z861" i="1"/>
  <c r="AB857" i="1"/>
  <c r="AB752" i="1"/>
  <c r="AA752" i="1"/>
  <c r="B713" i="1"/>
  <c r="R695" i="1"/>
  <c r="R685" i="1" s="1"/>
  <c r="R2061" i="1" s="1"/>
  <c r="R2071" i="1" s="1"/>
  <c r="S711" i="1"/>
  <c r="S694" i="1"/>
  <c r="Z340" i="1"/>
  <c r="AB336" i="1"/>
  <c r="Z996" i="1"/>
  <c r="AB996" i="1" s="1"/>
  <c r="G894" i="1"/>
  <c r="G896" i="1" s="1"/>
  <c r="E894" i="1"/>
  <c r="E896" i="1" s="1"/>
  <c r="AB828" i="1"/>
  <c r="AA828" i="1"/>
  <c r="S695" i="1"/>
  <c r="S685" i="1" s="1"/>
  <c r="C695" i="1"/>
  <c r="C685" i="1" s="1"/>
  <c r="Q713" i="1"/>
  <c r="Q699" i="1"/>
  <c r="F695" i="1"/>
  <c r="F685" i="1" s="1"/>
  <c r="F2061" i="1" s="1"/>
  <c r="F2071" i="1" s="1"/>
  <c r="Z614" i="1"/>
  <c r="AB614" i="1" s="1"/>
  <c r="Z562" i="1"/>
  <c r="AB562" i="1" s="1"/>
  <c r="AB558" i="1"/>
  <c r="N463" i="1"/>
  <c r="AA662" i="1"/>
  <c r="AA665" i="1" s="1"/>
  <c r="AA619" i="1"/>
  <c r="AA622" i="1" s="1"/>
  <c r="AA624" i="1" s="1"/>
  <c r="X482" i="1"/>
  <c r="X484" i="1" s="1"/>
  <c r="X458" i="1"/>
  <c r="P458" i="1"/>
  <c r="P482" i="1"/>
  <c r="H482" i="1"/>
  <c r="H484" i="1" s="1"/>
  <c r="H458" i="1"/>
  <c r="F448" i="1"/>
  <c r="F452" i="1" s="1"/>
  <c r="F462" i="1"/>
  <c r="AA257" i="1"/>
  <c r="D437" i="1"/>
  <c r="AA437" i="1" s="1"/>
  <c r="AA558" i="1"/>
  <c r="AA562" i="1" s="1"/>
  <c r="AA356" i="1"/>
  <c r="AA360" i="1" s="1"/>
  <c r="AA362" i="1" s="1"/>
  <c r="AB327" i="1"/>
  <c r="AA327" i="1"/>
  <c r="AB307" i="1"/>
  <c r="AA307" i="1"/>
  <c r="Z171" i="1"/>
  <c r="AB171" i="1" s="1"/>
  <c r="B19" i="1"/>
  <c r="B21" i="1" s="1"/>
  <c r="B205" i="1"/>
  <c r="B209" i="1" s="1"/>
  <c r="P21" i="1"/>
  <c r="P210" i="1"/>
  <c r="P211" i="1" s="1"/>
  <c r="M19" i="1"/>
  <c r="M21" i="1" s="1"/>
  <c r="Z15" i="1"/>
  <c r="M205" i="1"/>
  <c r="AB468" i="1"/>
  <c r="AA468" i="1"/>
  <c r="AA472" i="1" s="1"/>
  <c r="AA474" i="1" s="1"/>
  <c r="Z472" i="1"/>
  <c r="E458" i="1"/>
  <c r="Z422" i="1"/>
  <c r="AB422" i="1" s="1"/>
  <c r="Z412" i="1"/>
  <c r="AB412" i="1" s="1"/>
  <c r="AA381" i="1"/>
  <c r="AA336" i="1"/>
  <c r="AA340" i="1" s="1"/>
  <c r="AA342" i="1" s="1"/>
  <c r="Z310" i="1"/>
  <c r="AB310" i="1" s="1"/>
  <c r="AB306" i="1"/>
  <c r="AA306" i="1"/>
  <c r="AA310" i="1" s="1"/>
  <c r="Y262" i="1"/>
  <c r="Y441" i="1"/>
  <c r="Y442" i="1" s="1"/>
  <c r="Q441" i="1"/>
  <c r="T21" i="1"/>
  <c r="T210" i="1"/>
  <c r="T211" i="1" s="1"/>
  <c r="Q205" i="1"/>
  <c r="Q209" i="1" s="1"/>
  <c r="Q211" i="1" s="1"/>
  <c r="Q19" i="1"/>
  <c r="Q21" i="1" s="1"/>
  <c r="H209" i="1"/>
  <c r="Z665" i="1"/>
  <c r="Z642" i="1"/>
  <c r="Z622" i="1"/>
  <c r="AA592" i="1"/>
  <c r="AA594" i="1" s="1"/>
  <c r="D450" i="1"/>
  <c r="Z290" i="1"/>
  <c r="AB290" i="1" s="1"/>
  <c r="AB286" i="1"/>
  <c r="AA286" i="1"/>
  <c r="AA290" i="1" s="1"/>
  <c r="R441" i="1"/>
  <c r="R442" i="1" s="1"/>
  <c r="R262" i="1"/>
  <c r="J441" i="1"/>
  <c r="J442" i="1" s="1"/>
  <c r="J262" i="1"/>
  <c r="B441" i="1"/>
  <c r="B442" i="1" s="1"/>
  <c r="B262" i="1"/>
  <c r="Z259" i="1"/>
  <c r="AA222" i="1"/>
  <c r="Z179" i="1"/>
  <c r="AB179" i="1" s="1"/>
  <c r="AA170" i="1"/>
  <c r="AA171" i="1" s="1"/>
  <c r="Z149" i="1"/>
  <c r="AB149" i="1" s="1"/>
  <c r="AA145" i="1"/>
  <c r="AA149" i="1" s="1"/>
  <c r="AA120" i="1"/>
  <c r="Z111" i="1"/>
  <c r="AB111" i="1" s="1"/>
  <c r="AA110" i="1"/>
  <c r="E211" i="1"/>
  <c r="Z139" i="1"/>
  <c r="Z16" i="1"/>
  <c r="G19" i="1"/>
  <c r="G21" i="1" s="1"/>
  <c r="N205" i="1"/>
  <c r="N209" i="1" s="1"/>
  <c r="N211" i="1" s="1"/>
  <c r="R2643" i="1"/>
  <c r="R2652" i="1"/>
  <c r="S2659" i="1"/>
  <c r="X2652" i="1"/>
  <c r="Y2659" i="1"/>
  <c r="F2647" i="1"/>
  <c r="F2641" i="1"/>
  <c r="F2643" i="1" s="1"/>
  <c r="Z2633" i="1"/>
  <c r="AB2633" i="1" s="1"/>
  <c r="AB2631" i="1"/>
  <c r="S2652" i="1"/>
  <c r="C2652" i="1"/>
  <c r="C2643" i="1"/>
  <c r="AA2583" i="1"/>
  <c r="Z2623" i="1"/>
  <c r="AB2623" i="1" s="1"/>
  <c r="M2652" i="1"/>
  <c r="M2643" i="1"/>
  <c r="Z2642" i="1"/>
  <c r="V2643" i="1"/>
  <c r="V2652" i="1"/>
  <c r="R2660" i="1"/>
  <c r="B2660" i="1"/>
  <c r="U2647" i="1"/>
  <c r="U2641" i="1"/>
  <c r="U2643" i="1" s="1"/>
  <c r="E2647" i="1"/>
  <c r="E2641" i="1"/>
  <c r="E2643" i="1" s="1"/>
  <c r="Q2660" i="1"/>
  <c r="W2659" i="1"/>
  <c r="G2659" i="1"/>
  <c r="R2658" i="1"/>
  <c r="T2647" i="1"/>
  <c r="T2641" i="1"/>
  <c r="T2643" i="1" s="1"/>
  <c r="L2647" i="1"/>
  <c r="L2641" i="1"/>
  <c r="L2643" i="1" s="1"/>
  <c r="D2647" i="1"/>
  <c r="D2641" i="1"/>
  <c r="AA2637" i="1"/>
  <c r="D2652" i="1"/>
  <c r="AA2642" i="1"/>
  <c r="D2643" i="1"/>
  <c r="X2660" i="1"/>
  <c r="V2659" i="1"/>
  <c r="Q2658" i="1"/>
  <c r="W2647" i="1"/>
  <c r="W2641" i="1"/>
  <c r="W2643" i="1" s="1"/>
  <c r="G2647" i="1"/>
  <c r="G2641" i="1"/>
  <c r="G2643" i="1" s="1"/>
  <c r="AA2493" i="1"/>
  <c r="M2649" i="1"/>
  <c r="Z2639" i="1"/>
  <c r="AA2639" i="1" s="1"/>
  <c r="T2658" i="1"/>
  <c r="D2648" i="1"/>
  <c r="AA2638" i="1"/>
  <c r="R2481" i="1"/>
  <c r="R2483" i="1" s="1"/>
  <c r="J2647" i="1"/>
  <c r="J2641" i="1"/>
  <c r="J2643" i="1" s="1"/>
  <c r="Z2463" i="1"/>
  <c r="AB2463" i="1" s="1"/>
  <c r="AB2451" i="1"/>
  <c r="Z2453" i="1"/>
  <c r="AB2453" i="1" s="1"/>
  <c r="Z2443" i="1"/>
  <c r="AB2443" i="1" s="1"/>
  <c r="Z2351" i="1"/>
  <c r="AB2348" i="1"/>
  <c r="AA2348" i="1"/>
  <c r="AA2351" i="1" s="1"/>
  <c r="AA2353" i="1" s="1"/>
  <c r="AA2331" i="1"/>
  <c r="AA2333" i="1" s="1"/>
  <c r="Z2363" i="1"/>
  <c r="AB2363" i="1" s="1"/>
  <c r="Z2149" i="1"/>
  <c r="AA2145" i="1"/>
  <c r="AA2149" i="1" s="1"/>
  <c r="AA2151" i="1" s="1"/>
  <c r="AB2145" i="1"/>
  <c r="AA2317" i="1"/>
  <c r="AA2321" i="1" s="1"/>
  <c r="Z2221" i="1"/>
  <c r="AB2221" i="1" s="1"/>
  <c r="AB2219" i="1"/>
  <c r="AA2298" i="1"/>
  <c r="AA2301" i="1" s="1"/>
  <c r="AA2303" i="1" s="1"/>
  <c r="AA2211" i="1"/>
  <c r="AB2165" i="1"/>
  <c r="Z2169" i="1"/>
  <c r="AA2165" i="1"/>
  <c r="AA2169" i="1" s="1"/>
  <c r="AA2171" i="1" s="1"/>
  <c r="Z2293" i="1"/>
  <c r="AB2293" i="1" s="1"/>
  <c r="AB2291" i="1"/>
  <c r="AA2141" i="1"/>
  <c r="AB2113" i="1"/>
  <c r="Z2116" i="1"/>
  <c r="D2126" i="1"/>
  <c r="D2128" i="1" s="1"/>
  <c r="AB2031" i="1"/>
  <c r="Z2034" i="1"/>
  <c r="AA2031" i="1"/>
  <c r="AA2034" i="1" s="1"/>
  <c r="AA2036" i="1" s="1"/>
  <c r="AA1994" i="1"/>
  <c r="AA1996" i="1" s="1"/>
  <c r="AB2001" i="1"/>
  <c r="AA2001" i="1"/>
  <c r="AA2004" i="1" s="1"/>
  <c r="AA2006" i="1" s="1"/>
  <c r="Z2004" i="1"/>
  <c r="AA1974" i="1"/>
  <c r="AA1976" i="1" s="1"/>
  <c r="AB1941" i="1"/>
  <c r="AA1941" i="1"/>
  <c r="AA1944" i="1" s="1"/>
  <c r="AA1946" i="1" s="1"/>
  <c r="Z1944" i="1"/>
  <c r="AB1855" i="1"/>
  <c r="AA1855" i="1"/>
  <c r="AA1856" i="1" s="1"/>
  <c r="Z1856" i="1"/>
  <c r="AB1856" i="1" s="1"/>
  <c r="AB2054" i="1"/>
  <c r="AA1786" i="1"/>
  <c r="AB1874" i="1"/>
  <c r="Z1774" i="1"/>
  <c r="AB1770" i="1"/>
  <c r="AA1806" i="1"/>
  <c r="Z1784" i="1"/>
  <c r="AB1780" i="1"/>
  <c r="AA1780" i="1"/>
  <c r="AA1784" i="1" s="1"/>
  <c r="AA1754" i="1"/>
  <c r="AA1690" i="1"/>
  <c r="Y1684" i="1"/>
  <c r="Y1686" i="1" s="1"/>
  <c r="Y1670" i="1"/>
  <c r="AA1816" i="1"/>
  <c r="AA1736" i="1"/>
  <c r="AA1710" i="1"/>
  <c r="AA1714" i="1" s="1"/>
  <c r="I1645" i="1"/>
  <c r="I1656" i="1"/>
  <c r="AB1661" i="1"/>
  <c r="AA1661" i="1"/>
  <c r="AA1664" i="1" s="1"/>
  <c r="AA1666" i="1" s="1"/>
  <c r="D1614" i="1"/>
  <c r="D1616" i="1" s="1"/>
  <c r="AA1610" i="1"/>
  <c r="AA1614" i="1" s="1"/>
  <c r="D1560" i="1"/>
  <c r="Z1610" i="1"/>
  <c r="Z1614" i="1" s="1"/>
  <c r="AB1614" i="1" s="1"/>
  <c r="M1614" i="1"/>
  <c r="M1616" i="1" s="1"/>
  <c r="T1674" i="1"/>
  <c r="H1674" i="1"/>
  <c r="H1676" i="1" s="1"/>
  <c r="Z1664" i="1"/>
  <c r="AB1664" i="1" s="1"/>
  <c r="AB1660" i="1"/>
  <c r="J1684" i="1"/>
  <c r="J1686" i="1" s="1"/>
  <c r="J1670" i="1"/>
  <c r="L1646" i="1"/>
  <c r="X1616" i="1"/>
  <c r="P1616" i="1"/>
  <c r="H1616" i="1"/>
  <c r="AA1635" i="1"/>
  <c r="AA1612" i="1"/>
  <c r="L1565" i="1"/>
  <c r="Y1560" i="1"/>
  <c r="I1560" i="1"/>
  <c r="U1565" i="1"/>
  <c r="Z1576" i="1"/>
  <c r="AB1576" i="1" s="1"/>
  <c r="L1564" i="1"/>
  <c r="Z1444" i="1"/>
  <c r="AA1440" i="1"/>
  <c r="AA1444" i="1" s="1"/>
  <c r="AA1446" i="1" s="1"/>
  <c r="AA1591" i="1"/>
  <c r="AA1594" i="1" s="1"/>
  <c r="D1562" i="1"/>
  <c r="O1555" i="1"/>
  <c r="Y1346" i="1"/>
  <c r="I1345" i="1"/>
  <c r="Z1680" i="1"/>
  <c r="Z1634" i="1"/>
  <c r="AB1634" i="1" s="1"/>
  <c r="T1554" i="1"/>
  <c r="Z1496" i="1"/>
  <c r="AB1496" i="1" s="1"/>
  <c r="AA1410" i="1"/>
  <c r="AA1414" i="1" s="1"/>
  <c r="L1674" i="1"/>
  <c r="L1676" i="1" s="1"/>
  <c r="AA1460" i="1"/>
  <c r="AA1464" i="1" s="1"/>
  <c r="AA1430" i="1"/>
  <c r="AA1434" i="1" s="1"/>
  <c r="AA1420" i="1"/>
  <c r="AA1424" i="1" s="1"/>
  <c r="Y1376" i="1"/>
  <c r="Q1376" i="1"/>
  <c r="L1376" i="1"/>
  <c r="AA1375" i="1"/>
  <c r="D1376" i="1"/>
  <c r="M1374" i="1"/>
  <c r="M1376" i="1" s="1"/>
  <c r="Z1370" i="1"/>
  <c r="Z1374" i="1" s="1"/>
  <c r="AB1374" i="1" s="1"/>
  <c r="AA1330" i="1"/>
  <c r="N1304" i="1"/>
  <c r="N1306" i="1" s="1"/>
  <c r="N1270" i="1"/>
  <c r="N1274" i="1" s="1"/>
  <c r="K1304" i="1"/>
  <c r="K1306" i="1" s="1"/>
  <c r="K1270" i="1"/>
  <c r="K1274" i="1" s="1"/>
  <c r="K1276" i="1" s="1"/>
  <c r="T1274" i="1"/>
  <c r="L1274" i="1"/>
  <c r="D1274" i="1"/>
  <c r="AA1260" i="1"/>
  <c r="AA1264" i="1" s="1"/>
  <c r="AA1266" i="1" s="1"/>
  <c r="AA1255" i="1"/>
  <c r="AA1256" i="1" s="1"/>
  <c r="V1086" i="1"/>
  <c r="V1075" i="1"/>
  <c r="F1086" i="1"/>
  <c r="F1075" i="1"/>
  <c r="O1084" i="1"/>
  <c r="O1086" i="1" s="1"/>
  <c r="O1070" i="1"/>
  <c r="O1074" i="1" s="1"/>
  <c r="Z1064" i="1"/>
  <c r="AA1060" i="1"/>
  <c r="AA1064" i="1" s="1"/>
  <c r="AA1066" i="1" s="1"/>
  <c r="AA1486" i="1"/>
  <c r="T1374" i="1"/>
  <c r="T1376" i="1" s="1"/>
  <c r="T1340" i="1"/>
  <c r="T1344" i="1" s="1"/>
  <c r="L1374" i="1"/>
  <c r="L1340" i="1"/>
  <c r="L1344" i="1" s="1"/>
  <c r="L1346" i="1" s="1"/>
  <c r="D1374" i="1"/>
  <c r="D1340" i="1"/>
  <c r="I1340" i="1"/>
  <c r="I1344" i="1" s="1"/>
  <c r="W1346" i="1"/>
  <c r="Z1342" i="1"/>
  <c r="Y1270" i="1"/>
  <c r="Y1274" i="1" s="1"/>
  <c r="Q1270" i="1"/>
  <c r="Q1274" i="1" s="1"/>
  <c r="Q1276" i="1" s="1"/>
  <c r="Z1234" i="1"/>
  <c r="AB1230" i="1"/>
  <c r="Z1104" i="1"/>
  <c r="AB1104" i="1" s="1"/>
  <c r="AB1100" i="1"/>
  <c r="AA1495" i="1"/>
  <c r="AA1406" i="1"/>
  <c r="Y1306" i="1"/>
  <c r="Q1306" i="1"/>
  <c r="I1306" i="1"/>
  <c r="AA1315" i="1"/>
  <c r="R1306" i="1"/>
  <c r="R1275" i="1"/>
  <c r="R1276" i="1" s="1"/>
  <c r="J1306" i="1"/>
  <c r="J1275" i="1"/>
  <c r="B1306" i="1"/>
  <c r="B1275" i="1"/>
  <c r="W1304" i="1"/>
  <c r="W1306" i="1" s="1"/>
  <c r="W1270" i="1"/>
  <c r="W1274" i="1" s="1"/>
  <c r="W1276" i="1" s="1"/>
  <c r="Z1174" i="1"/>
  <c r="AB1174" i="1" s="1"/>
  <c r="AB1170" i="1"/>
  <c r="AA1170" i="1"/>
  <c r="AA1174" i="1" s="1"/>
  <c r="AA1176" i="1" s="1"/>
  <c r="AA1145" i="1"/>
  <c r="V1070" i="1"/>
  <c r="V1074" i="1" s="1"/>
  <c r="V1084" i="1"/>
  <c r="N1084" i="1"/>
  <c r="N1086" i="1" s="1"/>
  <c r="N1070" i="1"/>
  <c r="N1074" i="1" s="1"/>
  <c r="F1070" i="1"/>
  <c r="F1074" i="1" s="1"/>
  <c r="F1084" i="1"/>
  <c r="W1076" i="1"/>
  <c r="Z1204" i="1"/>
  <c r="AB1204" i="1" s="1"/>
  <c r="AB1200" i="1"/>
  <c r="AA1200" i="1"/>
  <c r="AA1204" i="1" s="1"/>
  <c r="AA1206" i="1" s="1"/>
  <c r="AA1125" i="1"/>
  <c r="M1073" i="1"/>
  <c r="Z1083" i="1"/>
  <c r="AA1083" i="1" s="1"/>
  <c r="AB1071" i="1"/>
  <c r="Y1275" i="1"/>
  <c r="Y1276" i="1" s="1"/>
  <c r="I1275" i="1"/>
  <c r="I1276" i="1" s="1"/>
  <c r="AA1230" i="1"/>
  <c r="AA1234" i="1" s="1"/>
  <c r="AA1236" i="1" s="1"/>
  <c r="Z1186" i="1"/>
  <c r="AB1186" i="1" s="1"/>
  <c r="AA1185" i="1"/>
  <c r="AA1186" i="1" s="1"/>
  <c r="Z1144" i="1"/>
  <c r="AB1144" i="1" s="1"/>
  <c r="AB1140" i="1"/>
  <c r="AA1140" i="1"/>
  <c r="AA1144" i="1" s="1"/>
  <c r="AA1105" i="1"/>
  <c r="AA1106" i="1" s="1"/>
  <c r="AA1055" i="1"/>
  <c r="Z1026" i="1"/>
  <c r="AB1026" i="1" s="1"/>
  <c r="AA1025" i="1"/>
  <c r="AA1026" i="1" s="1"/>
  <c r="O896" i="1"/>
  <c r="AA893" i="1"/>
  <c r="AA873" i="1"/>
  <c r="AA1130" i="1"/>
  <c r="AA1134" i="1" s="1"/>
  <c r="T1086" i="1"/>
  <c r="T1075" i="1"/>
  <c r="L1086" i="1"/>
  <c r="L1075" i="1"/>
  <c r="D1086" i="1"/>
  <c r="D1075" i="1"/>
  <c r="AA1085" i="1"/>
  <c r="Z1114" i="1"/>
  <c r="AB1114" i="1" s="1"/>
  <c r="AB1110" i="1"/>
  <c r="E1084" i="1"/>
  <c r="E1086" i="1" s="1"/>
  <c r="E1070" i="1"/>
  <c r="I1086" i="1"/>
  <c r="I1075" i="1"/>
  <c r="M1072" i="1"/>
  <c r="Z1072" i="1" s="1"/>
  <c r="Z1082" i="1"/>
  <c r="AA1050" i="1"/>
  <c r="AA1054" i="1" s="1"/>
  <c r="Z986" i="1"/>
  <c r="AB986" i="1" s="1"/>
  <c r="N896" i="1"/>
  <c r="V894" i="1"/>
  <c r="V896" i="1" s="1"/>
  <c r="F894" i="1"/>
  <c r="F896" i="1" s="1"/>
  <c r="O1076" i="1"/>
  <c r="AA990" i="1"/>
  <c r="AA994" i="1" s="1"/>
  <c r="AA996" i="1" s="1"/>
  <c r="AA961" i="1"/>
  <c r="AA964" i="1" s="1"/>
  <c r="AA966" i="1" s="1"/>
  <c r="AA950" i="1"/>
  <c r="AA954" i="1" s="1"/>
  <c r="AA956" i="1" s="1"/>
  <c r="AA932" i="1"/>
  <c r="AA934" i="1" s="1"/>
  <c r="AA936" i="1" s="1"/>
  <c r="AB872" i="1"/>
  <c r="Z873" i="1"/>
  <c r="AB873" i="1" s="1"/>
  <c r="AA847" i="1"/>
  <c r="AA851" i="1" s="1"/>
  <c r="AA811" i="1"/>
  <c r="AA813" i="1" s="1"/>
  <c r="AB782" i="1"/>
  <c r="V711" i="1"/>
  <c r="V713" i="1" s="1"/>
  <c r="N694" i="1"/>
  <c r="N711" i="1"/>
  <c r="F711" i="1"/>
  <c r="AA915" i="1"/>
  <c r="AA878" i="1"/>
  <c r="AA881" i="1" s="1"/>
  <c r="Z871" i="1"/>
  <c r="AB871" i="1" s="1"/>
  <c r="AB867" i="1"/>
  <c r="AA867" i="1"/>
  <c r="AA871" i="1" s="1"/>
  <c r="AA797" i="1"/>
  <c r="AA801" i="1" s="1"/>
  <c r="S713" i="1"/>
  <c r="S699" i="1"/>
  <c r="Y697" i="1"/>
  <c r="Y687" i="1" s="1"/>
  <c r="Y2063" i="1" s="1"/>
  <c r="Y2073" i="1" s="1"/>
  <c r="Y2660" i="1" s="1"/>
  <c r="N695" i="1"/>
  <c r="N685" i="1" s="1"/>
  <c r="N2061" i="1" s="1"/>
  <c r="N2071" i="1" s="1"/>
  <c r="N2658" i="1" s="1"/>
  <c r="O699" i="1"/>
  <c r="P463" i="1"/>
  <c r="P484" i="1"/>
  <c r="Q482" i="1"/>
  <c r="Q484" i="1" s="1"/>
  <c r="Z463" i="1"/>
  <c r="M453" i="1"/>
  <c r="O441" i="1"/>
  <c r="O442" i="1" s="1"/>
  <c r="O262" i="1"/>
  <c r="X436" i="1"/>
  <c r="X440" i="1" s="1"/>
  <c r="X260" i="1"/>
  <c r="H436" i="1"/>
  <c r="H440" i="1" s="1"/>
  <c r="H260" i="1"/>
  <c r="H262" i="1" s="1"/>
  <c r="Z924" i="1"/>
  <c r="P894" i="1"/>
  <c r="P896" i="1" s="1"/>
  <c r="I894" i="1"/>
  <c r="I896" i="1" s="1"/>
  <c r="Z843" i="1"/>
  <c r="AB843" i="1" s="1"/>
  <c r="AB842" i="1"/>
  <c r="AA842" i="1"/>
  <c r="AA843" i="1" s="1"/>
  <c r="Z803" i="1"/>
  <c r="AB803" i="1" s="1"/>
  <c r="AB802" i="1"/>
  <c r="AA802" i="1"/>
  <c r="AA803" i="1" s="1"/>
  <c r="AA733" i="1"/>
  <c r="AA720" i="1"/>
  <c r="H695" i="1"/>
  <c r="H685" i="1" s="1"/>
  <c r="H2061" i="1" s="1"/>
  <c r="H2071" i="1" s="1"/>
  <c r="H2658" i="1" s="1"/>
  <c r="Z707" i="1"/>
  <c r="Z492" i="1"/>
  <c r="AB488" i="1"/>
  <c r="Z320" i="1"/>
  <c r="AB316" i="1"/>
  <c r="Z258" i="1"/>
  <c r="AA258" i="1" s="1"/>
  <c r="M438" i="1"/>
  <c r="Z438" i="1" s="1"/>
  <c r="AA1015" i="1"/>
  <c r="AA1016" i="1" s="1"/>
  <c r="Z956" i="1"/>
  <c r="AB956" i="1" s="1"/>
  <c r="Z751" i="1"/>
  <c r="AB751" i="1" s="1"/>
  <c r="AB747" i="1"/>
  <c r="AA747" i="1"/>
  <c r="AA751" i="1" s="1"/>
  <c r="F699" i="1"/>
  <c r="F713" i="1"/>
  <c r="W711" i="1"/>
  <c r="W713" i="1" s="1"/>
  <c r="W694" i="1"/>
  <c r="Z678" i="1"/>
  <c r="AB674" i="1"/>
  <c r="Z582" i="1"/>
  <c r="AB582" i="1" s="1"/>
  <c r="AB578" i="1"/>
  <c r="Z522" i="1"/>
  <c r="AB522" i="1" s="1"/>
  <c r="AB518" i="1"/>
  <c r="J463" i="1"/>
  <c r="AA634" i="1"/>
  <c r="AA504" i="1"/>
  <c r="F482" i="1"/>
  <c r="O462" i="1"/>
  <c r="O448" i="1"/>
  <c r="O452" i="1" s="1"/>
  <c r="AA422" i="1"/>
  <c r="AA267" i="1"/>
  <c r="AA270" i="1" s="1"/>
  <c r="AA578" i="1"/>
  <c r="AA582" i="1" s="1"/>
  <c r="AA584" i="1" s="1"/>
  <c r="AA554" i="1"/>
  <c r="AA543" i="1"/>
  <c r="AA544" i="1" s="1"/>
  <c r="S482" i="1"/>
  <c r="S484" i="1" s="1"/>
  <c r="K482" i="1"/>
  <c r="C482" i="1"/>
  <c r="C484" i="1" s="1"/>
  <c r="R482" i="1"/>
  <c r="R484" i="1" s="1"/>
  <c r="R458" i="1"/>
  <c r="Q453" i="1"/>
  <c r="Z330" i="1"/>
  <c r="AB330" i="1" s="1"/>
  <c r="AB326" i="1"/>
  <c r="AA326" i="1"/>
  <c r="AA330" i="1" s="1"/>
  <c r="AB247" i="1"/>
  <c r="AA247" i="1"/>
  <c r="AA190" i="1"/>
  <c r="Z191" i="1"/>
  <c r="AB191" i="1" s="1"/>
  <c r="Z181" i="1"/>
  <c r="AB181" i="1" s="1"/>
  <c r="Z99" i="1"/>
  <c r="AA95" i="1"/>
  <c r="AA99" i="1" s="1"/>
  <c r="H210" i="1"/>
  <c r="H211" i="1" s="1"/>
  <c r="H21" i="1"/>
  <c r="E19" i="1"/>
  <c r="E21" i="1" s="1"/>
  <c r="E205" i="1"/>
  <c r="E209" i="1" s="1"/>
  <c r="D694" i="1"/>
  <c r="W699" i="1"/>
  <c r="G699" i="1"/>
  <c r="Z710" i="1"/>
  <c r="AA667" i="1"/>
  <c r="K484" i="1"/>
  <c r="Y458" i="1"/>
  <c r="Q458" i="1"/>
  <c r="I262" i="1"/>
  <c r="I441" i="1"/>
  <c r="I442" i="1" s="1"/>
  <c r="S436" i="1"/>
  <c r="S440" i="1" s="1"/>
  <c r="S260" i="1"/>
  <c r="S262" i="1" s="1"/>
  <c r="K436" i="1"/>
  <c r="K440" i="1" s="1"/>
  <c r="K260" i="1"/>
  <c r="C436" i="1"/>
  <c r="C440" i="1" s="1"/>
  <c r="C260" i="1"/>
  <c r="C262" i="1" s="1"/>
  <c r="Q436" i="1"/>
  <c r="Q440" i="1" s="1"/>
  <c r="Q260" i="1"/>
  <c r="Q262" i="1" s="1"/>
  <c r="AA237" i="1"/>
  <c r="AA206" i="1"/>
  <c r="AA185" i="1"/>
  <c r="AA189" i="1" s="1"/>
  <c r="Z91" i="1"/>
  <c r="AB91" i="1" s="1"/>
  <c r="Z51" i="1"/>
  <c r="AB51" i="1" s="1"/>
  <c r="L210" i="1"/>
  <c r="L211" i="1" s="1"/>
  <c r="L21" i="1"/>
  <c r="I205" i="1"/>
  <c r="I209" i="1" s="1"/>
  <c r="I211" i="1" s="1"/>
  <c r="I19" i="1"/>
  <c r="I21" i="1" s="1"/>
  <c r="AA65" i="1"/>
  <c r="AA69" i="1" s="1"/>
  <c r="Z69" i="1"/>
  <c r="S463" i="1"/>
  <c r="K463" i="1"/>
  <c r="C463" i="1"/>
  <c r="D449" i="1"/>
  <c r="Z430" i="1"/>
  <c r="AB426" i="1"/>
  <c r="AA426" i="1"/>
  <c r="AA430" i="1" s="1"/>
  <c r="AA432" i="1" s="1"/>
  <c r="V436" i="1"/>
  <c r="V440" i="1" s="1"/>
  <c r="V260" i="1"/>
  <c r="V262" i="1" s="1"/>
  <c r="N436" i="1"/>
  <c r="N440" i="1" s="1"/>
  <c r="N260" i="1"/>
  <c r="F436" i="1"/>
  <c r="F440" i="1" s="1"/>
  <c r="F260" i="1"/>
  <c r="F262" i="1" s="1"/>
  <c r="Z272" i="1"/>
  <c r="AB272" i="1" s="1"/>
  <c r="AA271" i="1"/>
  <c r="AA272" i="1" s="1"/>
  <c r="Z439" i="1"/>
  <c r="Z119" i="1"/>
  <c r="AB119" i="1" s="1"/>
  <c r="AA115" i="1"/>
  <c r="AA119" i="1" s="1"/>
  <c r="AA80" i="1"/>
  <c r="AA45" i="1"/>
  <c r="AA49" i="1" s="1"/>
  <c r="AA51" i="1" s="1"/>
  <c r="V211" i="1"/>
  <c r="B211" i="1"/>
  <c r="AA101" i="1"/>
  <c r="F205" i="1"/>
  <c r="F209" i="1" s="1"/>
  <c r="F211" i="1" s="1"/>
  <c r="AB2308" i="1"/>
  <c r="AA2308" i="1"/>
  <c r="AA2311" i="1" s="1"/>
  <c r="AA2313" i="1" s="1"/>
  <c r="Z2311" i="1"/>
  <c r="Z2161" i="1"/>
  <c r="AB2161" i="1" s="1"/>
  <c r="Z2127" i="1"/>
  <c r="M2128" i="1"/>
  <c r="M2126" i="1"/>
  <c r="Z2122" i="1"/>
  <c r="Z2126" i="1" s="1"/>
  <c r="AB2126" i="1" s="1"/>
  <c r="AA2082" i="1"/>
  <c r="AA2086" i="1" s="1"/>
  <c r="AA2088" i="1" s="1"/>
  <c r="Z2086" i="1"/>
  <c r="Z2088" i="1" s="1"/>
  <c r="AB2088" i="1" s="1"/>
  <c r="AB1961" i="1"/>
  <c r="AA1961" i="1"/>
  <c r="AA1964" i="1" s="1"/>
  <c r="AA1966" i="1" s="1"/>
  <c r="Z1964" i="1"/>
  <c r="AA1826" i="1"/>
  <c r="Z1724" i="1"/>
  <c r="AB1720" i="1"/>
  <c r="Z1814" i="1"/>
  <c r="AB1810" i="1"/>
  <c r="Z1796" i="1"/>
  <c r="AB1796" i="1" s="1"/>
  <c r="AB1795" i="1"/>
  <c r="AA1795" i="1"/>
  <c r="AA1796" i="1" s="1"/>
  <c r="AA1704" i="1"/>
  <c r="AA1720" i="1"/>
  <c r="AA1724" i="1" s="1"/>
  <c r="AA1726" i="1" s="1"/>
  <c r="Z1704" i="1"/>
  <c r="AB1704" i="1" s="1"/>
  <c r="AB1700" i="1"/>
  <c r="T1676" i="1"/>
  <c r="AB1695" i="1"/>
  <c r="Z1696" i="1"/>
  <c r="AB1696" i="1" s="1"/>
  <c r="U1645" i="1"/>
  <c r="U1656" i="1"/>
  <c r="Z1655" i="1"/>
  <c r="M1645" i="1"/>
  <c r="M1656" i="1"/>
  <c r="AA1634" i="1"/>
  <c r="D1672" i="1"/>
  <c r="AA1682" i="1"/>
  <c r="V1654" i="1"/>
  <c r="V1656" i="1" s="1"/>
  <c r="V1640" i="1"/>
  <c r="N1654" i="1"/>
  <c r="N1656" i="1" s="1"/>
  <c r="N1640" i="1"/>
  <c r="N1644" i="1" s="1"/>
  <c r="N1646" i="1" s="1"/>
  <c r="F1654" i="1"/>
  <c r="F1656" i="1" s="1"/>
  <c r="F1640" i="1"/>
  <c r="N1673" i="1"/>
  <c r="N1674" i="1" s="1"/>
  <c r="N1676" i="1" s="1"/>
  <c r="Z1683" i="1"/>
  <c r="AA1683" i="1" s="1"/>
  <c r="U1684" i="1"/>
  <c r="U1686" i="1" s="1"/>
  <c r="U1670" i="1"/>
  <c r="Z1670" i="1" s="1"/>
  <c r="Z1675" i="1"/>
  <c r="AB1631" i="1"/>
  <c r="AA1631" i="1"/>
  <c r="Y1616" i="1"/>
  <c r="I1616" i="1"/>
  <c r="X1566" i="1"/>
  <c r="X1555" i="1"/>
  <c r="H1566" i="1"/>
  <c r="H1555" i="1"/>
  <c r="H1556" i="1" s="1"/>
  <c r="U1564" i="1"/>
  <c r="U1550" i="1"/>
  <c r="U1554" i="1" s="1"/>
  <c r="E1564" i="1"/>
  <c r="E1550" i="1"/>
  <c r="E1554" i="1" s="1"/>
  <c r="J1556" i="1"/>
  <c r="Z1565" i="1"/>
  <c r="M1566" i="1"/>
  <c r="M1555" i="1"/>
  <c r="E1566" i="1"/>
  <c r="E1555" i="1"/>
  <c r="E1556" i="1" s="1"/>
  <c r="AB1571" i="1"/>
  <c r="AA1571" i="1"/>
  <c r="AB1561" i="1"/>
  <c r="S1641" i="1"/>
  <c r="S1654" i="1"/>
  <c r="S1656" i="1" s="1"/>
  <c r="K1641" i="1"/>
  <c r="K1654" i="1"/>
  <c r="K1656" i="1" s="1"/>
  <c r="C1641" i="1"/>
  <c r="C1654" i="1"/>
  <c r="C1656" i="1" s="1"/>
  <c r="R1550" i="1"/>
  <c r="R1554" i="1" s="1"/>
  <c r="R1556" i="1" s="1"/>
  <c r="R1564" i="1"/>
  <c r="R1566" i="1" s="1"/>
  <c r="J1564" i="1"/>
  <c r="J1566" i="1" s="1"/>
  <c r="J1550" i="1"/>
  <c r="J1554" i="1" s="1"/>
  <c r="B1550" i="1"/>
  <c r="B1554" i="1" s="1"/>
  <c r="B1556" i="1" s="1"/>
  <c r="B1564" i="1"/>
  <c r="B1566" i="1" s="1"/>
  <c r="G1555" i="1"/>
  <c r="X1564" i="1"/>
  <c r="X1550" i="1"/>
  <c r="X1554" i="1" s="1"/>
  <c r="Z1516" i="1"/>
  <c r="AB1516" i="1" s="1"/>
  <c r="E1346" i="1"/>
  <c r="N1684" i="1"/>
  <c r="N1686" i="1" s="1"/>
  <c r="AA1580" i="1"/>
  <c r="AA1584" i="1" s="1"/>
  <c r="AA1586" i="1" s="1"/>
  <c r="AB1466" i="1"/>
  <c r="W1564" i="1"/>
  <c r="W1566" i="1" s="1"/>
  <c r="W1550" i="1"/>
  <c r="O1564" i="1"/>
  <c r="O1566" i="1" s="1"/>
  <c r="O1550" i="1"/>
  <c r="O1554" i="1" s="1"/>
  <c r="G1564" i="1"/>
  <c r="G1566" i="1" s="1"/>
  <c r="G1550" i="1"/>
  <c r="AA1515" i="1"/>
  <c r="AA1516" i="1" s="1"/>
  <c r="AA1476" i="1"/>
  <c r="AA1465" i="1"/>
  <c r="AA1466" i="1" s="1"/>
  <c r="AA1416" i="1"/>
  <c r="Z1386" i="1"/>
  <c r="AB1386" i="1" s="1"/>
  <c r="AA1326" i="1"/>
  <c r="AB1351" i="1"/>
  <c r="AA1351" i="1"/>
  <c r="AA1354" i="1" s="1"/>
  <c r="Z1314" i="1"/>
  <c r="AB1314" i="1" s="1"/>
  <c r="AA1310" i="1"/>
  <c r="AA1314" i="1" s="1"/>
  <c r="J1304" i="1"/>
  <c r="J1270" i="1"/>
  <c r="J1274" i="1" s="1"/>
  <c r="C1304" i="1"/>
  <c r="C1306" i="1" s="1"/>
  <c r="C1270" i="1"/>
  <c r="C1274" i="1" s="1"/>
  <c r="C1276" i="1" s="1"/>
  <c r="T1276" i="1"/>
  <c r="L1276" i="1"/>
  <c r="D1276" i="1"/>
  <c r="Z1286" i="1"/>
  <c r="AB1286" i="1" s="1"/>
  <c r="AB1285" i="1"/>
  <c r="AA1285" i="1"/>
  <c r="AA1286" i="1" s="1"/>
  <c r="AA1273" i="1"/>
  <c r="R1086" i="1"/>
  <c r="R1075" i="1"/>
  <c r="R1076" i="1" s="1"/>
  <c r="B1086" i="1"/>
  <c r="B1075" i="1"/>
  <c r="B1076" i="1" s="1"/>
  <c r="K1084" i="1"/>
  <c r="K1086" i="1" s="1"/>
  <c r="K1070" i="1"/>
  <c r="Z1586" i="1"/>
  <c r="AB1586" i="1" s="1"/>
  <c r="AA1394" i="1"/>
  <c r="T1346" i="1"/>
  <c r="Z1354" i="1"/>
  <c r="AB1354" i="1" s="1"/>
  <c r="AB1350" i="1"/>
  <c r="O1346" i="1"/>
  <c r="Z1336" i="1"/>
  <c r="AB1336" i="1" s="1"/>
  <c r="I1274" i="1"/>
  <c r="Z1271" i="1"/>
  <c r="AB1271" i="1" s="1"/>
  <c r="Z1156" i="1"/>
  <c r="AB1156" i="1" s="1"/>
  <c r="AA1490" i="1"/>
  <c r="AA1494" i="1" s="1"/>
  <c r="AA1335" i="1"/>
  <c r="AB1331" i="1"/>
  <c r="AA1331" i="1"/>
  <c r="O1304" i="1"/>
  <c r="O1306" i="1" s="1"/>
  <c r="O1270" i="1"/>
  <c r="O1274" i="1" s="1"/>
  <c r="O1276" i="1" s="1"/>
  <c r="AA1290" i="1"/>
  <c r="AA1294" i="1" s="1"/>
  <c r="Z1206" i="1"/>
  <c r="AB1206" i="1" s="1"/>
  <c r="AA1082" i="1"/>
  <c r="D1072" i="1"/>
  <c r="D1074" i="1" s="1"/>
  <c r="AA1216" i="1"/>
  <c r="C1076" i="1"/>
  <c r="U1276" i="1"/>
  <c r="E1276" i="1"/>
  <c r="AA1225" i="1"/>
  <c r="AA1226" i="1" s="1"/>
  <c r="AB1111" i="1"/>
  <c r="AA1111" i="1"/>
  <c r="AA1114" i="1" s="1"/>
  <c r="AA1116" i="1" s="1"/>
  <c r="T1084" i="1"/>
  <c r="T1070" i="1"/>
  <c r="T1074" i="1" s="1"/>
  <c r="AB1041" i="1"/>
  <c r="AA1041" i="1"/>
  <c r="Z904" i="1"/>
  <c r="AB900" i="1"/>
  <c r="K896" i="1"/>
  <c r="F696" i="1"/>
  <c r="F686" i="1" s="1"/>
  <c r="F2062" i="1" s="1"/>
  <c r="F2072" i="1" s="1"/>
  <c r="F2659" i="1" s="1"/>
  <c r="Z761" i="1"/>
  <c r="AB761" i="1" s="1"/>
  <c r="AB757" i="1"/>
  <c r="Z1124" i="1"/>
  <c r="AB1124" i="1" s="1"/>
  <c r="AB1120" i="1"/>
  <c r="AA1120" i="1"/>
  <c r="AA1124" i="1" s="1"/>
  <c r="Y1084" i="1"/>
  <c r="Y1086" i="1" s="1"/>
  <c r="Y1070" i="1"/>
  <c r="Q1084" i="1"/>
  <c r="Q1086" i="1" s="1"/>
  <c r="Q1070" i="1"/>
  <c r="U1086" i="1"/>
  <c r="U1075" i="1"/>
  <c r="Z1096" i="1"/>
  <c r="AB1096" i="1" s="1"/>
  <c r="AA1036" i="1"/>
  <c r="J896" i="1"/>
  <c r="AA1001" i="1"/>
  <c r="AA1004" i="1" s="1"/>
  <c r="AA1006" i="1" s="1"/>
  <c r="Z831" i="1"/>
  <c r="AB831" i="1" s="1"/>
  <c r="AB827" i="1"/>
  <c r="AA827" i="1"/>
  <c r="AA831" i="1" s="1"/>
  <c r="AA833" i="1" s="1"/>
  <c r="AA914" i="1"/>
  <c r="Z853" i="1"/>
  <c r="AB853" i="1" s="1"/>
  <c r="AB852" i="1"/>
  <c r="AA852" i="1"/>
  <c r="AA853" i="1" s="1"/>
  <c r="AB822" i="1"/>
  <c r="Z823" i="1"/>
  <c r="AB823" i="1" s="1"/>
  <c r="Z781" i="1"/>
  <c r="AB781" i="1" s="1"/>
  <c r="AB777" i="1"/>
  <c r="AA777" i="1"/>
  <c r="AA781" i="1" s="1"/>
  <c r="AA783" i="1" s="1"/>
  <c r="N713" i="1"/>
  <c r="N699" i="1"/>
  <c r="AA708" i="1"/>
  <c r="D695" i="1"/>
  <c r="J699" i="1"/>
  <c r="L463" i="1"/>
  <c r="L484" i="1"/>
  <c r="M482" i="1"/>
  <c r="M484" i="1" s="1"/>
  <c r="Z478" i="1"/>
  <c r="AA478" i="1" s="1"/>
  <c r="Z460" i="1"/>
  <c r="AB460" i="1" s="1"/>
  <c r="M450" i="1"/>
  <c r="Z450" i="1" s="1"/>
  <c r="AB450" i="1" s="1"/>
  <c r="K441" i="1"/>
  <c r="K262" i="1"/>
  <c r="T436" i="1"/>
  <c r="T440" i="1" s="1"/>
  <c r="T442" i="1" s="1"/>
  <c r="T260" i="1"/>
  <c r="T262" i="1" s="1"/>
  <c r="D436" i="1"/>
  <c r="D260" i="1"/>
  <c r="D262" i="1" s="1"/>
  <c r="Z964" i="1"/>
  <c r="Z821" i="1"/>
  <c r="AB821" i="1" s="1"/>
  <c r="AB817" i="1"/>
  <c r="AA817" i="1"/>
  <c r="AA821" i="1" s="1"/>
  <c r="AA823" i="1" s="1"/>
  <c r="AA773" i="1"/>
  <c r="Z721" i="1"/>
  <c r="AA717" i="1"/>
  <c r="Z709" i="1"/>
  <c r="AA709" i="1" s="1"/>
  <c r="M696" i="1"/>
  <c r="B695" i="1"/>
  <c r="B685" i="1" s="1"/>
  <c r="B2061" i="1" s="1"/>
  <c r="B2071" i="1" s="1"/>
  <c r="B2658" i="1" s="1"/>
  <c r="H711" i="1"/>
  <c r="H713" i="1" s="1"/>
  <c r="H694" i="1"/>
  <c r="Z602" i="1"/>
  <c r="AB598" i="1"/>
  <c r="Z524" i="1"/>
  <c r="AB524" i="1" s="1"/>
  <c r="Z300" i="1"/>
  <c r="AB300" i="1" s="1"/>
  <c r="AB296" i="1"/>
  <c r="V695" i="1"/>
  <c r="V685" i="1" s="1"/>
  <c r="V2061" i="1" s="1"/>
  <c r="V2071" i="1" s="1"/>
  <c r="L711" i="1"/>
  <c r="L713" i="1" s="1"/>
  <c r="V484" i="1"/>
  <c r="V463" i="1"/>
  <c r="F484" i="1"/>
  <c r="F463" i="1"/>
  <c r="AA639" i="1"/>
  <c r="AA642" i="1" s="1"/>
  <c r="AA644" i="1" s="1"/>
  <c r="AA598" i="1"/>
  <c r="AA602" i="1" s="1"/>
  <c r="AA523" i="1"/>
  <c r="AA524" i="1" s="1"/>
  <c r="Z502" i="1"/>
  <c r="AB502" i="1" s="1"/>
  <c r="AB498" i="1"/>
  <c r="AA498" i="1"/>
  <c r="AA502" i="1" s="1"/>
  <c r="T458" i="1"/>
  <c r="T482" i="1"/>
  <c r="T484" i="1" s="1"/>
  <c r="L482" i="1"/>
  <c r="L458" i="1"/>
  <c r="D458" i="1"/>
  <c r="D482" i="1"/>
  <c r="D484" i="1" s="1"/>
  <c r="V448" i="1"/>
  <c r="V452" i="1" s="1"/>
  <c r="V462" i="1"/>
  <c r="K462" i="1"/>
  <c r="K448" i="1"/>
  <c r="K452" i="1" s="1"/>
  <c r="AA412" i="1"/>
  <c r="Z350" i="1"/>
  <c r="AB350" i="1" s="1"/>
  <c r="AB346" i="1"/>
  <c r="AA346" i="1"/>
  <c r="AA350" i="1" s="1"/>
  <c r="AA352" i="1" s="1"/>
  <c r="Z280" i="1"/>
  <c r="AB280" i="1" s="1"/>
  <c r="AB276" i="1"/>
  <c r="AA564" i="1"/>
  <c r="B482" i="1"/>
  <c r="B484" i="1" s="1"/>
  <c r="B458" i="1"/>
  <c r="D451" i="1"/>
  <c r="Z400" i="1"/>
  <c r="AB400" i="1" s="1"/>
  <c r="AB396" i="1"/>
  <c r="AA396" i="1"/>
  <c r="AA400" i="1" s="1"/>
  <c r="AA402" i="1" s="1"/>
  <c r="Z390" i="1"/>
  <c r="AB390" i="1" s="1"/>
  <c r="AB386" i="1"/>
  <c r="AA386" i="1"/>
  <c r="AA390" i="1" s="1"/>
  <c r="AA392" i="1" s="1"/>
  <c r="AA332" i="1"/>
  <c r="AA282" i="1"/>
  <c r="P441" i="1"/>
  <c r="P442" i="1" s="1"/>
  <c r="P262" i="1"/>
  <c r="U436" i="1"/>
  <c r="U440" i="1" s="1"/>
  <c r="U260" i="1"/>
  <c r="AB246" i="1"/>
  <c r="AA246" i="1"/>
  <c r="Z250" i="1"/>
  <c r="AB250" i="1" s="1"/>
  <c r="Z59" i="1"/>
  <c r="AA55" i="1"/>
  <c r="AA59" i="1" s="1"/>
  <c r="AA61" i="1" s="1"/>
  <c r="R205" i="1"/>
  <c r="R209" i="1" s="1"/>
  <c r="R19" i="1"/>
  <c r="R21" i="1" s="1"/>
  <c r="Z18" i="1"/>
  <c r="AA18" i="1" s="1"/>
  <c r="M208" i="1"/>
  <c r="Z208" i="1" s="1"/>
  <c r="AA208" i="1" s="1"/>
  <c r="Z39" i="1"/>
  <c r="AB39" i="1" s="1"/>
  <c r="AA35" i="1"/>
  <c r="AA39" i="1" s="1"/>
  <c r="D711" i="1"/>
  <c r="D713" i="1" s="1"/>
  <c r="D697" i="1"/>
  <c r="Y711" i="1"/>
  <c r="Y713" i="1" s="1"/>
  <c r="AA604" i="1"/>
  <c r="Z479" i="1"/>
  <c r="AB479" i="1" s="1"/>
  <c r="M459" i="1"/>
  <c r="M462" i="1" s="1"/>
  <c r="M464" i="1" s="1"/>
  <c r="N482" i="1"/>
  <c r="N484" i="1" s="1"/>
  <c r="N458" i="1"/>
  <c r="I458" i="1"/>
  <c r="Z380" i="1"/>
  <c r="AB380" i="1" s="1"/>
  <c r="AB376" i="1"/>
  <c r="AA376" i="1"/>
  <c r="AA380" i="1" s="1"/>
  <c r="Z372" i="1"/>
  <c r="AB372" i="1" s="1"/>
  <c r="AA312" i="1"/>
  <c r="U262" i="1"/>
  <c r="U441" i="1"/>
  <c r="U442" i="1" s="1"/>
  <c r="M262" i="1"/>
  <c r="Z261" i="1"/>
  <c r="M441" i="1"/>
  <c r="AA259" i="1"/>
  <c r="D439" i="1"/>
  <c r="AA439" i="1" s="1"/>
  <c r="AB251" i="1"/>
  <c r="AA251" i="1"/>
  <c r="Z240" i="1"/>
  <c r="AB236" i="1"/>
  <c r="AA236" i="1"/>
  <c r="AA240" i="1" s="1"/>
  <c r="AA242" i="1" s="1"/>
  <c r="AB227" i="1"/>
  <c r="AA227" i="1"/>
  <c r="AB195" i="1"/>
  <c r="AA195" i="1"/>
  <c r="AA199" i="1" s="1"/>
  <c r="AA201" i="1" s="1"/>
  <c r="Z199" i="1"/>
  <c r="D210" i="1"/>
  <c r="D21" i="1"/>
  <c r="AA20" i="1"/>
  <c r="AA179" i="1"/>
  <c r="AA181" i="1" s="1"/>
  <c r="Z41" i="1"/>
  <c r="AB41" i="1" s="1"/>
  <c r="AA40" i="1"/>
  <c r="J482" i="1"/>
  <c r="J484" i="1" s="1"/>
  <c r="J458" i="1"/>
  <c r="Z392" i="1"/>
  <c r="AB392" i="1" s="1"/>
  <c r="AB367" i="1"/>
  <c r="AA367" i="1"/>
  <c r="AA370" i="1" s="1"/>
  <c r="AA372" i="1" s="1"/>
  <c r="AA291" i="1"/>
  <c r="AA292" i="1" s="1"/>
  <c r="D438" i="1"/>
  <c r="AA438" i="1" s="1"/>
  <c r="V441" i="1"/>
  <c r="V442" i="1" s="1"/>
  <c r="N441" i="1"/>
  <c r="N442" i="1" s="1"/>
  <c r="N262" i="1"/>
  <c r="F441" i="1"/>
  <c r="F442" i="1" s="1"/>
  <c r="X441" i="1"/>
  <c r="X442" i="1" s="1"/>
  <c r="X262" i="1"/>
  <c r="Z79" i="1"/>
  <c r="AB79" i="1" s="1"/>
  <c r="AA75" i="1"/>
  <c r="AA79" i="1" s="1"/>
  <c r="Z256" i="1"/>
  <c r="AA256" i="1" s="1"/>
  <c r="AA260" i="1" s="1"/>
  <c r="AA130" i="1"/>
  <c r="AA131" i="1" s="1"/>
  <c r="AA90" i="1"/>
  <c r="AA91" i="1" s="1"/>
  <c r="X19" i="1"/>
  <c r="X21" i="1" s="1"/>
  <c r="AA141" i="1"/>
  <c r="AA207" i="1"/>
  <c r="W19" i="1"/>
  <c r="W21" i="1" s="1"/>
  <c r="AA109" i="1"/>
  <c r="AA71" i="1"/>
  <c r="R211" i="1"/>
  <c r="AB1670" i="1" l="1"/>
  <c r="AA1670" i="1"/>
  <c r="Z402" i="1"/>
  <c r="AB402" i="1" s="1"/>
  <c r="D211" i="1"/>
  <c r="Z242" i="1"/>
  <c r="AB242" i="1" s="1"/>
  <c r="AB240" i="1"/>
  <c r="I448" i="1"/>
  <c r="I452" i="1" s="1"/>
  <c r="I462" i="1"/>
  <c r="I464" i="1" s="1"/>
  <c r="AB59" i="1"/>
  <c r="Z61" i="1"/>
  <c r="AB61" i="1" s="1"/>
  <c r="AB721" i="1"/>
  <c r="Z723" i="1"/>
  <c r="AB723" i="1" s="1"/>
  <c r="K442" i="1"/>
  <c r="D685" i="1"/>
  <c r="C2061" i="1"/>
  <c r="C2071" i="1" s="1"/>
  <c r="C2658" i="1" s="1"/>
  <c r="C1644" i="1"/>
  <c r="C1646" i="1" s="1"/>
  <c r="S1644" i="1"/>
  <c r="S1646" i="1" s="1"/>
  <c r="S2061" i="1"/>
  <c r="S2071" i="1" s="1"/>
  <c r="S2658" i="1" s="1"/>
  <c r="X1556" i="1"/>
  <c r="AA1672" i="1"/>
  <c r="U1646" i="1"/>
  <c r="AB1814" i="1"/>
  <c r="Z1816" i="1"/>
  <c r="AB1816" i="1" s="1"/>
  <c r="AB1964" i="1"/>
  <c r="Z1966" i="1"/>
  <c r="AB1966" i="1" s="1"/>
  <c r="Z2128" i="1"/>
  <c r="AB2128" i="1" s="1"/>
  <c r="AB2127" i="1"/>
  <c r="AA2127" i="1"/>
  <c r="AA710" i="1"/>
  <c r="AB710" i="1"/>
  <c r="AA191" i="1"/>
  <c r="AA916" i="1"/>
  <c r="N684" i="1"/>
  <c r="N688" i="1" s="1"/>
  <c r="N698" i="1"/>
  <c r="D1076" i="1"/>
  <c r="T1076" i="1"/>
  <c r="T699" i="1"/>
  <c r="AA1056" i="1"/>
  <c r="Z1146" i="1"/>
  <c r="AB1146" i="1" s="1"/>
  <c r="J1276" i="1"/>
  <c r="AA1316" i="1"/>
  <c r="AB1234" i="1"/>
  <c r="Z1236" i="1"/>
  <c r="AB1236" i="1" s="1"/>
  <c r="V1076" i="1"/>
  <c r="AA1334" i="1"/>
  <c r="AA1336" i="1" s="1"/>
  <c r="AB1680" i="1"/>
  <c r="AA1680" i="1"/>
  <c r="AB1444" i="1"/>
  <c r="Z1446" i="1"/>
  <c r="AB1446" i="1" s="1"/>
  <c r="AA1560" i="1"/>
  <c r="D1564" i="1"/>
  <c r="D1550" i="1"/>
  <c r="AB1944" i="1"/>
  <c r="Z1946" i="1"/>
  <c r="AB1946" i="1" s="1"/>
  <c r="AB2004" i="1"/>
  <c r="Z2006" i="1"/>
  <c r="AB2006" i="1" s="1"/>
  <c r="AA2122" i="1"/>
  <c r="AA2126" i="1" s="1"/>
  <c r="W2651" i="1"/>
  <c r="AA2641" i="1"/>
  <c r="AA2643" i="1" s="1"/>
  <c r="L2651" i="1"/>
  <c r="Z2652" i="1"/>
  <c r="AB139" i="1"/>
  <c r="Z141" i="1"/>
  <c r="AB141" i="1" s="1"/>
  <c r="Z436" i="1"/>
  <c r="Z121" i="1"/>
  <c r="AB121" i="1" s="1"/>
  <c r="AA479" i="1"/>
  <c r="AA482" i="1" s="1"/>
  <c r="AA484" i="1" s="1"/>
  <c r="AB665" i="1"/>
  <c r="Z667" i="1"/>
  <c r="AB667" i="1" s="1"/>
  <c r="Z19" i="1"/>
  <c r="AB19" i="1" s="1"/>
  <c r="AB15" i="1"/>
  <c r="AA15" i="1"/>
  <c r="Q689" i="1"/>
  <c r="Z564" i="1"/>
  <c r="AB564" i="1" s="1"/>
  <c r="B699" i="1"/>
  <c r="Z753" i="1"/>
  <c r="AB753" i="1" s="1"/>
  <c r="S442" i="1"/>
  <c r="Y1076" i="1"/>
  <c r="Z1275" i="1"/>
  <c r="AA1272" i="1"/>
  <c r="Z1270" i="1"/>
  <c r="M1274" i="1"/>
  <c r="M1276" i="1" s="1"/>
  <c r="AA1366" i="1"/>
  <c r="Z1256" i="1"/>
  <c r="AB1256" i="1" s="1"/>
  <c r="K1554" i="1"/>
  <c r="K1556" i="1" s="1"/>
  <c r="P1556" i="1"/>
  <c r="Z1636" i="1"/>
  <c r="AB1636" i="1" s="1"/>
  <c r="AA1706" i="1"/>
  <c r="AA1756" i="1"/>
  <c r="Z2283" i="1"/>
  <c r="AB2283" i="1" s="1"/>
  <c r="AB2281" i="1"/>
  <c r="I2651" i="1"/>
  <c r="Q2653" i="1"/>
  <c r="W2653" i="1"/>
  <c r="Z2648" i="1"/>
  <c r="AB2648" i="1" s="1"/>
  <c r="H442" i="1"/>
  <c r="G464" i="1"/>
  <c r="G453" i="1"/>
  <c r="G454" i="1" s="1"/>
  <c r="Z292" i="1"/>
  <c r="AB292" i="1" s="1"/>
  <c r="Z695" i="1"/>
  <c r="AB695" i="1" s="1"/>
  <c r="M685" i="1"/>
  <c r="Z685" i="1" s="1"/>
  <c r="AB685" i="1" s="1"/>
  <c r="Z232" i="1"/>
  <c r="AB232" i="1" s="1"/>
  <c r="Z382" i="1"/>
  <c r="AB382" i="1" s="1"/>
  <c r="R453" i="1"/>
  <c r="G698" i="1"/>
  <c r="G684" i="1"/>
  <c r="G688" i="1" s="1"/>
  <c r="V699" i="1"/>
  <c r="Z793" i="1"/>
  <c r="AB793" i="1" s="1"/>
  <c r="AA883" i="1"/>
  <c r="R699" i="1"/>
  <c r="G442" i="1"/>
  <c r="H453" i="1"/>
  <c r="Z894" i="1"/>
  <c r="AA946" i="1"/>
  <c r="I1074" i="1"/>
  <c r="I694" i="1"/>
  <c r="P1076" i="1"/>
  <c r="P699" i="1"/>
  <c r="AA1044" i="1"/>
  <c r="Z1046" i="1"/>
  <c r="AB1046" i="1" s="1"/>
  <c r="Z1306" i="1"/>
  <c r="AB1306" i="1" s="1"/>
  <c r="AA1305" i="1"/>
  <c r="Z1596" i="1"/>
  <c r="AB1596" i="1" s="1"/>
  <c r="AA1561" i="1"/>
  <c r="D1551" i="1"/>
  <c r="AA1551" i="1" s="1"/>
  <c r="AB1904" i="1"/>
  <c r="Z1906" i="1"/>
  <c r="AB1906" i="1" s="1"/>
  <c r="O2651" i="1"/>
  <c r="AA2478" i="1"/>
  <c r="AB2478" i="1"/>
  <c r="Z2513" i="1"/>
  <c r="AB2513" i="1" s="1"/>
  <c r="AB2511" i="1"/>
  <c r="Z2481" i="1"/>
  <c r="M1344" i="1"/>
  <c r="M1346" i="1" s="1"/>
  <c r="J448" i="1"/>
  <c r="J452" i="1" s="1"/>
  <c r="J462" i="1"/>
  <c r="AB199" i="1"/>
  <c r="Z201" i="1"/>
  <c r="AB201" i="1" s="1"/>
  <c r="N448" i="1"/>
  <c r="N462" i="1"/>
  <c r="N464" i="1" s="1"/>
  <c r="D462" i="1"/>
  <c r="D448" i="1"/>
  <c r="F464" i="1"/>
  <c r="F453" i="1"/>
  <c r="F454" i="1" s="1"/>
  <c r="AB602" i="1"/>
  <c r="Z604" i="1"/>
  <c r="AB604" i="1" s="1"/>
  <c r="Z696" i="1"/>
  <c r="M686" i="1"/>
  <c r="AB964" i="1"/>
  <c r="Z966" i="1"/>
  <c r="AB966" i="1" s="1"/>
  <c r="U699" i="1"/>
  <c r="Y1074" i="1"/>
  <c r="Y694" i="1"/>
  <c r="Z1645" i="1"/>
  <c r="M1646" i="1"/>
  <c r="C464" i="1"/>
  <c r="C453" i="1"/>
  <c r="C454" i="1" s="1"/>
  <c r="AB69" i="1"/>
  <c r="Z71" i="1"/>
  <c r="AB71" i="1" s="1"/>
  <c r="G689" i="1"/>
  <c r="G690" i="1" s="1"/>
  <c r="G700" i="1"/>
  <c r="AB99" i="1"/>
  <c r="Z101" i="1"/>
  <c r="AB101" i="1" s="1"/>
  <c r="AB492" i="1"/>
  <c r="Z494" i="1"/>
  <c r="AB494" i="1" s="1"/>
  <c r="P453" i="1"/>
  <c r="P464" i="1"/>
  <c r="S689" i="1"/>
  <c r="I1076" i="1"/>
  <c r="Z1073" i="1"/>
  <c r="AA1073" i="1" s="1"/>
  <c r="M697" i="1"/>
  <c r="Z1316" i="1"/>
  <c r="AB1316" i="1" s="1"/>
  <c r="I1346" i="1"/>
  <c r="AA1562" i="1"/>
  <c r="D1552" i="1"/>
  <c r="I1564" i="1"/>
  <c r="I1566" i="1" s="1"/>
  <c r="I1550" i="1"/>
  <c r="I1554" i="1" s="1"/>
  <c r="AA1636" i="1"/>
  <c r="AB1774" i="1"/>
  <c r="Z1776" i="1"/>
  <c r="AB1776" i="1" s="1"/>
  <c r="AB2034" i="1"/>
  <c r="Z2036" i="1"/>
  <c r="AB2036" i="1" s="1"/>
  <c r="Z2118" i="1"/>
  <c r="AB2118" i="1" s="1"/>
  <c r="AB2116" i="1"/>
  <c r="J2651" i="1"/>
  <c r="J2653" i="1" s="1"/>
  <c r="E2651" i="1"/>
  <c r="AA111" i="1"/>
  <c r="AA460" i="1"/>
  <c r="P462" i="1"/>
  <c r="P448" i="1"/>
  <c r="P452" i="1" s="1"/>
  <c r="S698" i="1"/>
  <c r="S700" i="1" s="1"/>
  <c r="S684" i="1"/>
  <c r="S688" i="1" s="1"/>
  <c r="T453" i="1"/>
  <c r="T464" i="1"/>
  <c r="C689" i="1"/>
  <c r="U1074" i="1"/>
  <c r="U1076" i="1" s="1"/>
  <c r="U694" i="1"/>
  <c r="AA1046" i="1"/>
  <c r="AA1574" i="1"/>
  <c r="AA1576" i="1" s="1"/>
  <c r="Z1641" i="1"/>
  <c r="O1644" i="1"/>
  <c r="O1646" i="1" s="1"/>
  <c r="O2061" i="1"/>
  <c r="O2071" i="1" s="1"/>
  <c r="O2658" i="1" s="1"/>
  <c r="AB1560" i="1"/>
  <c r="Z1564" i="1"/>
  <c r="X2060" i="1"/>
  <c r="B1644" i="1"/>
  <c r="B1646" i="1" s="1"/>
  <c r="R1644" i="1"/>
  <c r="R1646" i="1" s="1"/>
  <c r="Q1646" i="1"/>
  <c r="I1674" i="1"/>
  <c r="I1676" i="1" s="1"/>
  <c r="AB1734" i="1"/>
  <c r="Z1736" i="1"/>
  <c r="AB1736" i="1" s="1"/>
  <c r="AB1844" i="1"/>
  <c r="Z1846" i="1"/>
  <c r="AB1846" i="1" s="1"/>
  <c r="AB1924" i="1"/>
  <c r="Z1926" i="1"/>
  <c r="AB1926" i="1" s="1"/>
  <c r="AB2268" i="1"/>
  <c r="Z2258" i="1"/>
  <c r="AA2268" i="1"/>
  <c r="AA2271" i="1" s="1"/>
  <c r="AA2273" i="1" s="1"/>
  <c r="Z2271" i="1"/>
  <c r="Z2201" i="1"/>
  <c r="AB2201" i="1" s="1"/>
  <c r="AB2199" i="1"/>
  <c r="N2651" i="1"/>
  <c r="N2653" i="1" s="1"/>
  <c r="T2653" i="1"/>
  <c r="AA151" i="1"/>
  <c r="AB220" i="1"/>
  <c r="Z222" i="1"/>
  <c r="AB222" i="1" s="1"/>
  <c r="O464" i="1"/>
  <c r="O453" i="1"/>
  <c r="O454" i="1" s="1"/>
  <c r="AB592" i="1"/>
  <c r="Z594" i="1"/>
  <c r="AB594" i="1" s="1"/>
  <c r="Z21" i="1"/>
  <c r="AB21" i="1" s="1"/>
  <c r="AB20" i="1"/>
  <c r="U448" i="1"/>
  <c r="U452" i="1" s="1"/>
  <c r="U454" i="1" s="1"/>
  <c r="U462" i="1"/>
  <c r="U464" i="1" s="1"/>
  <c r="Z302" i="1"/>
  <c r="AB302" i="1" s="1"/>
  <c r="AB360" i="1"/>
  <c r="Z362" i="1"/>
  <c r="AB362" i="1" s="1"/>
  <c r="X684" i="1"/>
  <c r="X688" i="1" s="1"/>
  <c r="X698" i="1"/>
  <c r="J694" i="1"/>
  <c r="P1074" i="1"/>
  <c r="P694" i="1"/>
  <c r="Z1075" i="1"/>
  <c r="M699" i="1"/>
  <c r="Z1136" i="1"/>
  <c r="AB1136" i="1" s="1"/>
  <c r="AA1342" i="1"/>
  <c r="AB1484" i="1"/>
  <c r="Z1486" i="1"/>
  <c r="AB1486" i="1" s="1"/>
  <c r="Z1553" i="1"/>
  <c r="AA1553" i="1" s="1"/>
  <c r="Q1564" i="1"/>
  <c r="Q1566" i="1" s="1"/>
  <c r="Q1550" i="1"/>
  <c r="AA1716" i="1"/>
  <c r="P2651" i="1"/>
  <c r="M2651" i="1"/>
  <c r="M2653" i="1" s="1"/>
  <c r="Y2651" i="1"/>
  <c r="Y2653" i="1" s="1"/>
  <c r="Z1340" i="1"/>
  <c r="I1556" i="1"/>
  <c r="Z441" i="1"/>
  <c r="AA250" i="1"/>
  <c r="AA252" i="1" s="1"/>
  <c r="B448" i="1"/>
  <c r="B452" i="1" s="1"/>
  <c r="B462" i="1"/>
  <c r="B464" i="1" s="1"/>
  <c r="T462" i="1"/>
  <c r="T448" i="1"/>
  <c r="T452" i="1" s="1"/>
  <c r="L694" i="1"/>
  <c r="H684" i="1"/>
  <c r="H698" i="1"/>
  <c r="L453" i="1"/>
  <c r="N700" i="1"/>
  <c r="N689" i="1"/>
  <c r="K1074" i="1"/>
  <c r="K1076" i="1" s="1"/>
  <c r="K694" i="1"/>
  <c r="G1554" i="1"/>
  <c r="G1556" i="1" s="1"/>
  <c r="W1554" i="1"/>
  <c r="W1556" i="1" s="1"/>
  <c r="K2061" i="1"/>
  <c r="K2071" i="1" s="1"/>
  <c r="K2658" i="1" s="1"/>
  <c r="K1644" i="1"/>
  <c r="K1646" i="1" s="1"/>
  <c r="AB1675" i="1"/>
  <c r="Z1673" i="1"/>
  <c r="AA1673" i="1" s="1"/>
  <c r="AB1655" i="1"/>
  <c r="AA1655" i="1"/>
  <c r="D1674" i="1"/>
  <c r="D1676" i="1" s="1"/>
  <c r="AB1724" i="1"/>
  <c r="Z1726" i="1"/>
  <c r="AB1726" i="1" s="1"/>
  <c r="Z2313" i="1"/>
  <c r="AB2313" i="1" s="1"/>
  <c r="AB2311" i="1"/>
  <c r="AA81" i="1"/>
  <c r="AB439" i="1"/>
  <c r="AB430" i="1"/>
  <c r="Z432" i="1"/>
  <c r="AB432" i="1" s="1"/>
  <c r="K464" i="1"/>
  <c r="K453" i="1"/>
  <c r="Q448" i="1"/>
  <c r="Q452" i="1" s="1"/>
  <c r="Q454" i="1" s="1"/>
  <c r="Q462" i="1"/>
  <c r="Q464" i="1" s="1"/>
  <c r="W689" i="1"/>
  <c r="R448" i="1"/>
  <c r="R452" i="1" s="1"/>
  <c r="R462" i="1"/>
  <c r="R464" i="1" s="1"/>
  <c r="AB678" i="1"/>
  <c r="Z680" i="1"/>
  <c r="AB680" i="1" s="1"/>
  <c r="F689" i="1"/>
  <c r="Z584" i="1"/>
  <c r="AB584" i="1" s="1"/>
  <c r="O689" i="1"/>
  <c r="F694" i="1"/>
  <c r="V694" i="1"/>
  <c r="L1076" i="1"/>
  <c r="L699" i="1"/>
  <c r="Z1106" i="1"/>
  <c r="AB1106" i="1" s="1"/>
  <c r="AA1126" i="1"/>
  <c r="B1276" i="1"/>
  <c r="AA1496" i="1"/>
  <c r="Z1176" i="1"/>
  <c r="AB1176" i="1" s="1"/>
  <c r="D1344" i="1"/>
  <c r="D1346" i="1" s="1"/>
  <c r="F1076" i="1"/>
  <c r="Y1564" i="1"/>
  <c r="Y1566" i="1" s="1"/>
  <c r="Y1550" i="1"/>
  <c r="Y1554" i="1" s="1"/>
  <c r="Y1556" i="1" s="1"/>
  <c r="J1674" i="1"/>
  <c r="J1676" i="1" s="1"/>
  <c r="I1646" i="1"/>
  <c r="Y1674" i="1"/>
  <c r="Y1676" i="1" s="1"/>
  <c r="AA1675" i="1"/>
  <c r="AB1784" i="1"/>
  <c r="Z1786" i="1"/>
  <c r="AB1786" i="1" s="1"/>
  <c r="AB2149" i="1"/>
  <c r="Z2151" i="1"/>
  <c r="AB2151" i="1" s="1"/>
  <c r="G2651" i="1"/>
  <c r="G2653" i="1" s="1"/>
  <c r="D2651" i="1"/>
  <c r="D2653" i="1" s="1"/>
  <c r="T2651" i="1"/>
  <c r="AA450" i="1"/>
  <c r="AB622" i="1"/>
  <c r="Z624" i="1"/>
  <c r="AB624" i="1" s="1"/>
  <c r="E448" i="1"/>
  <c r="E452" i="1" s="1"/>
  <c r="E454" i="1" s="1"/>
  <c r="E462" i="1"/>
  <c r="E464" i="1" s="1"/>
  <c r="Z332" i="1"/>
  <c r="AB332" i="1" s="1"/>
  <c r="H462" i="1"/>
  <c r="H464" i="1" s="1"/>
  <c r="H448" i="1"/>
  <c r="H452" i="1" s="1"/>
  <c r="X462" i="1"/>
  <c r="X448" i="1"/>
  <c r="X452" i="1" s="1"/>
  <c r="N453" i="1"/>
  <c r="AA753" i="1"/>
  <c r="AB861" i="1"/>
  <c r="Z863" i="1"/>
  <c r="AB863" i="1" s="1"/>
  <c r="AB1004" i="1"/>
  <c r="Z1006" i="1"/>
  <c r="AB1006" i="1" s="1"/>
  <c r="C442" i="1"/>
  <c r="D453" i="1"/>
  <c r="AA463" i="1"/>
  <c r="D464" i="1"/>
  <c r="O694" i="1"/>
  <c r="AB731" i="1"/>
  <c r="Z733" i="1"/>
  <c r="AB733" i="1" s="1"/>
  <c r="AB1080" i="1"/>
  <c r="Z1084" i="1"/>
  <c r="AB1084" i="1" s="1"/>
  <c r="AA1080" i="1"/>
  <c r="AA1084" i="1" s="1"/>
  <c r="AB1404" i="1"/>
  <c r="Z1406" i="1"/>
  <c r="AB1406" i="1" s="1"/>
  <c r="Z1304" i="1"/>
  <c r="AB1304" i="1" s="1"/>
  <c r="AA1300" i="1"/>
  <c r="AA1304" i="1" s="1"/>
  <c r="C1554" i="1"/>
  <c r="C1556" i="1" s="1"/>
  <c r="S1554" i="1"/>
  <c r="S1556" i="1" s="1"/>
  <c r="S2060" i="1"/>
  <c r="G1644" i="1"/>
  <c r="G1646" i="1" s="1"/>
  <c r="G2061" i="1"/>
  <c r="G2071" i="1" s="1"/>
  <c r="G2658" i="1" s="1"/>
  <c r="M1554" i="1"/>
  <c r="M1556" i="1" s="1"/>
  <c r="E1674" i="1"/>
  <c r="E1676" i="1" s="1"/>
  <c r="Z1706" i="1"/>
  <c r="AB1706" i="1" s="1"/>
  <c r="AA2323" i="1"/>
  <c r="K2651" i="1"/>
  <c r="F2658" i="1"/>
  <c r="B2653" i="1"/>
  <c r="S2651" i="1"/>
  <c r="O2653" i="1"/>
  <c r="Z151" i="1"/>
  <c r="AB151" i="1" s="1"/>
  <c r="AB437" i="1"/>
  <c r="W464" i="1"/>
  <c r="W453" i="1"/>
  <c r="W454" i="1" s="1"/>
  <c r="Z210" i="1"/>
  <c r="Z312" i="1"/>
  <c r="AB312" i="1" s="1"/>
  <c r="B453" i="1"/>
  <c r="B454" i="1" s="1"/>
  <c r="AB811" i="1"/>
  <c r="Z813" i="1"/>
  <c r="AB813" i="1" s="1"/>
  <c r="Z883" i="1"/>
  <c r="AB883" i="1" s="1"/>
  <c r="Z544" i="1"/>
  <c r="AB544" i="1" s="1"/>
  <c r="W442" i="1"/>
  <c r="X453" i="1"/>
  <c r="X454" i="1" s="1"/>
  <c r="X464" i="1"/>
  <c r="I699" i="1"/>
  <c r="H1076" i="1"/>
  <c r="H699" i="1"/>
  <c r="X1076" i="1"/>
  <c r="X699" i="1"/>
  <c r="N1276" i="1"/>
  <c r="AA1384" i="1"/>
  <c r="AA1386" i="1" s="1"/>
  <c r="N1076" i="1"/>
  <c r="AA1396" i="1"/>
  <c r="AA1426" i="1"/>
  <c r="Q1555" i="1"/>
  <c r="D1566" i="1"/>
  <c r="D1555" i="1"/>
  <c r="AA1565" i="1"/>
  <c r="O1674" i="1"/>
  <c r="O1676" i="1" s="1"/>
  <c r="AA1642" i="1"/>
  <c r="D1644" i="1"/>
  <c r="D1646" i="1" s="1"/>
  <c r="E1646" i="1"/>
  <c r="Z1681" i="1"/>
  <c r="Z1684" i="1" s="1"/>
  <c r="M1671" i="1"/>
  <c r="M1684" i="1"/>
  <c r="M1686" i="1" s="1"/>
  <c r="AB1744" i="1"/>
  <c r="Z1746" i="1"/>
  <c r="AB1746" i="1" s="1"/>
  <c r="AB1764" i="1"/>
  <c r="Z1766" i="1"/>
  <c r="AB1766" i="1" s="1"/>
  <c r="X2647" i="1"/>
  <c r="X2641" i="1"/>
  <c r="X2643" i="1" s="1"/>
  <c r="E2653" i="1"/>
  <c r="K2653" i="1"/>
  <c r="Q2651" i="1"/>
  <c r="I2653" i="1"/>
  <c r="O2062" i="1"/>
  <c r="O2072" i="1" s="1"/>
  <c r="O2659" i="1" s="1"/>
  <c r="Z1552" i="1"/>
  <c r="Z260" i="1"/>
  <c r="AB260" i="1" s="1"/>
  <c r="AB256" i="1"/>
  <c r="AA41" i="1"/>
  <c r="Z252" i="1"/>
  <c r="AB252" i="1" s="1"/>
  <c r="Z262" i="1"/>
  <c r="AB262" i="1" s="1"/>
  <c r="AA261" i="1"/>
  <c r="AA262" i="1" s="1"/>
  <c r="Z459" i="1"/>
  <c r="M449" i="1"/>
  <c r="Z449" i="1" s="1"/>
  <c r="AB449" i="1" s="1"/>
  <c r="D687" i="1"/>
  <c r="L462" i="1"/>
  <c r="L464" i="1" s="1"/>
  <c r="L448" i="1"/>
  <c r="L452" i="1" s="1"/>
  <c r="V464" i="1"/>
  <c r="V453" i="1"/>
  <c r="V454" i="1" s="1"/>
  <c r="AA721" i="1"/>
  <c r="AA723" i="1" s="1"/>
  <c r="AA436" i="1"/>
  <c r="AA440" i="1" s="1"/>
  <c r="D440" i="1"/>
  <c r="D442" i="1" s="1"/>
  <c r="Z482" i="1"/>
  <c r="AB478" i="1"/>
  <c r="J689" i="1"/>
  <c r="Q1074" i="1"/>
  <c r="Q1076" i="1" s="1"/>
  <c r="Q694" i="1"/>
  <c r="AB904" i="1"/>
  <c r="Z906" i="1"/>
  <c r="AB906" i="1" s="1"/>
  <c r="AA1072" i="1"/>
  <c r="D696" i="1"/>
  <c r="G2065" i="1"/>
  <c r="U1674" i="1"/>
  <c r="U1676" i="1" s="1"/>
  <c r="F1644" i="1"/>
  <c r="F1646" i="1" s="1"/>
  <c r="V1644" i="1"/>
  <c r="V1646" i="1" s="1"/>
  <c r="Z81" i="1"/>
  <c r="AB81" i="1" s="1"/>
  <c r="Z352" i="1"/>
  <c r="AB352" i="1" s="1"/>
  <c r="AA449" i="1"/>
  <c r="S464" i="1"/>
  <c r="S453" i="1"/>
  <c r="S454" i="1" s="1"/>
  <c r="Y448" i="1"/>
  <c r="Y452" i="1" s="1"/>
  <c r="Y454" i="1" s="1"/>
  <c r="Y462" i="1"/>
  <c r="Y464" i="1" s="1"/>
  <c r="D698" i="1"/>
  <c r="D684" i="1"/>
  <c r="J464" i="1"/>
  <c r="J453" i="1"/>
  <c r="J454" i="1" s="1"/>
  <c r="W698" i="1"/>
  <c r="W700" i="1" s="1"/>
  <c r="W684" i="1"/>
  <c r="W688" i="1" s="1"/>
  <c r="AB320" i="1"/>
  <c r="Z322" i="1"/>
  <c r="AB322" i="1" s="1"/>
  <c r="Z711" i="1"/>
  <c r="AB707" i="1"/>
  <c r="AA707" i="1"/>
  <c r="AB924" i="1"/>
  <c r="Z926" i="1"/>
  <c r="AB926" i="1" s="1"/>
  <c r="Z783" i="1"/>
  <c r="AB783" i="1" s="1"/>
  <c r="E1074" i="1"/>
  <c r="E694" i="1"/>
  <c r="AA1086" i="1"/>
  <c r="Z1126" i="1"/>
  <c r="AB1126" i="1" s="1"/>
  <c r="AA1146" i="1"/>
  <c r="AA1370" i="1"/>
  <c r="AA1374" i="1" s="1"/>
  <c r="AA1376" i="1" s="1"/>
  <c r="AB1064" i="1"/>
  <c r="Z1066" i="1"/>
  <c r="AB1066" i="1" s="1"/>
  <c r="O1556" i="1"/>
  <c r="O2065" i="1"/>
  <c r="U1566" i="1"/>
  <c r="U1555" i="1"/>
  <c r="U1556" i="1" s="1"/>
  <c r="L1566" i="1"/>
  <c r="L1555" i="1"/>
  <c r="AB2169" i="1"/>
  <c r="Z2171" i="1"/>
  <c r="AB2171" i="1" s="1"/>
  <c r="AB2351" i="1"/>
  <c r="Z2353" i="1"/>
  <c r="AB2353" i="1" s="1"/>
  <c r="Z2649" i="1"/>
  <c r="AA2649" i="1" s="1"/>
  <c r="AA2652" i="1"/>
  <c r="U2651" i="1"/>
  <c r="U2653" i="1" s="1"/>
  <c r="S2653" i="1"/>
  <c r="F2651" i="1"/>
  <c r="AB16" i="1"/>
  <c r="AA16" i="1"/>
  <c r="M440" i="1"/>
  <c r="M442" i="1" s="1"/>
  <c r="AA121" i="1"/>
  <c r="Z504" i="1"/>
  <c r="AB504" i="1" s="1"/>
  <c r="AB642" i="1"/>
  <c r="Z644" i="1"/>
  <c r="AB644" i="1" s="1"/>
  <c r="Q442" i="1"/>
  <c r="AA382" i="1"/>
  <c r="AB472" i="1"/>
  <c r="Z474" i="1"/>
  <c r="AB474" i="1" s="1"/>
  <c r="M209" i="1"/>
  <c r="M211" i="1" s="1"/>
  <c r="Z205" i="1"/>
  <c r="AB340" i="1"/>
  <c r="Z342" i="1"/>
  <c r="AB342" i="1" s="1"/>
  <c r="Y699" i="1"/>
  <c r="AB741" i="1"/>
  <c r="Z743" i="1"/>
  <c r="AB743" i="1" s="1"/>
  <c r="D699" i="1"/>
  <c r="M1074" i="1"/>
  <c r="M1076" i="1" s="1"/>
  <c r="Z1070" i="1"/>
  <c r="M694" i="1"/>
  <c r="Z1116" i="1"/>
  <c r="AB1116" i="1" s="1"/>
  <c r="AA1356" i="1"/>
  <c r="Z1376" i="1"/>
  <c r="AB1376" i="1" s="1"/>
  <c r="Z1606" i="1"/>
  <c r="AB1606" i="1" s="1"/>
  <c r="Z1356" i="1"/>
  <c r="AB1356" i="1" s="1"/>
  <c r="Z1345" i="1"/>
  <c r="Z1526" i="1"/>
  <c r="AB1526" i="1" s="1"/>
  <c r="Z1640" i="1"/>
  <c r="AB1651" i="1"/>
  <c r="AA1651" i="1"/>
  <c r="AA1654" i="1" s="1"/>
  <c r="W1644" i="1"/>
  <c r="W1646" i="1" s="1"/>
  <c r="W2061" i="1"/>
  <c r="W2071" i="1" s="1"/>
  <c r="W2658" i="1" s="1"/>
  <c r="Z1616" i="1"/>
  <c r="AB1616" i="1" s="1"/>
  <c r="Y1646" i="1"/>
  <c r="AB1804" i="1"/>
  <c r="Z1806" i="1"/>
  <c r="AB1806" i="1" s="1"/>
  <c r="AB2139" i="1"/>
  <c r="Z2141" i="1"/>
  <c r="AB2141" i="1" s="1"/>
  <c r="Z2253" i="1"/>
  <c r="AB2253" i="1" s="1"/>
  <c r="AB2251" i="1"/>
  <c r="AB2301" i="1"/>
  <c r="Z2303" i="1"/>
  <c r="AB2303" i="1" s="1"/>
  <c r="V2651" i="1"/>
  <c r="V2653" i="1" s="1"/>
  <c r="L2653" i="1"/>
  <c r="V2658" i="1"/>
  <c r="R2651" i="1"/>
  <c r="R2653" i="1" s="1"/>
  <c r="P2653" i="1"/>
  <c r="N451" i="1"/>
  <c r="Z451" i="1" s="1"/>
  <c r="AA451" i="1" s="1"/>
  <c r="Z461" i="1"/>
  <c r="AA461" i="1" s="1"/>
  <c r="AB29" i="1"/>
  <c r="Z31" i="1"/>
  <c r="AB31" i="1" s="1"/>
  <c r="AA230" i="1"/>
  <c r="AA232" i="1" s="1"/>
  <c r="L442" i="1"/>
  <c r="I454" i="1"/>
  <c r="Z833" i="1"/>
  <c r="AB833" i="1" s="1"/>
  <c r="Z282" i="1"/>
  <c r="AB282" i="1" s="1"/>
  <c r="C694" i="1"/>
  <c r="AB771" i="1"/>
  <c r="Z773" i="1"/>
  <c r="AB773" i="1" s="1"/>
  <c r="T694" i="1"/>
  <c r="Z763" i="1"/>
  <c r="AB763" i="1" s="1"/>
  <c r="B694" i="1"/>
  <c r="R694" i="1"/>
  <c r="E1076" i="1"/>
  <c r="E699" i="1"/>
  <c r="Z1086" i="1"/>
  <c r="AB1086" i="1" s="1"/>
  <c r="AA896" i="1"/>
  <c r="AB1214" i="1"/>
  <c r="Z1216" i="1"/>
  <c r="AB1216" i="1" s="1"/>
  <c r="AA1296" i="1"/>
  <c r="AA1436" i="1"/>
  <c r="AA1596" i="1"/>
  <c r="N2060" i="1"/>
  <c r="T1566" i="1"/>
  <c r="T1555" i="1"/>
  <c r="Z1666" i="1"/>
  <c r="AB1666" i="1" s="1"/>
  <c r="AB1691" i="1"/>
  <c r="AA1691" i="1"/>
  <c r="AA1694" i="1" s="1"/>
  <c r="AA1696" i="1" s="1"/>
  <c r="Z1716" i="1"/>
  <c r="AB1716" i="1" s="1"/>
  <c r="AB1824" i="1"/>
  <c r="Z1826" i="1"/>
  <c r="AB1826" i="1" s="1"/>
  <c r="Z2181" i="1"/>
  <c r="AB2181" i="1" s="1"/>
  <c r="AB2179" i="1"/>
  <c r="B2651" i="1"/>
  <c r="H2647" i="1"/>
  <c r="H2641" i="1"/>
  <c r="H2643" i="1" s="1"/>
  <c r="Z2641" i="1"/>
  <c r="AB2641" i="1" s="1"/>
  <c r="AB2637" i="1"/>
  <c r="F2653" i="1"/>
  <c r="AA2481" i="1"/>
  <c r="AA2483" i="1" s="1"/>
  <c r="C2651" i="1"/>
  <c r="C2653" i="1" s="1"/>
  <c r="Z2650" i="1"/>
  <c r="AB2650" i="1" s="1"/>
  <c r="Z458" i="1"/>
  <c r="AA458" i="1" s="1"/>
  <c r="AA1271" i="1"/>
  <c r="Z1654" i="1"/>
  <c r="AB1654" i="1" s="1"/>
  <c r="AB1684" i="1" l="1"/>
  <c r="Z1686" i="1"/>
  <c r="AB1686" i="1" s="1"/>
  <c r="E700" i="1"/>
  <c r="E689" i="1"/>
  <c r="Z1074" i="1"/>
  <c r="AB1074" i="1" s="1"/>
  <c r="AB1070" i="1"/>
  <c r="AA1070" i="1"/>
  <c r="AA1074" i="1" s="1"/>
  <c r="D2063" i="1"/>
  <c r="I689" i="1"/>
  <c r="AB210" i="1"/>
  <c r="V698" i="1"/>
  <c r="V684" i="1"/>
  <c r="W690" i="1"/>
  <c r="Z1656" i="1"/>
  <c r="AB1656" i="1" s="1"/>
  <c r="H688" i="1"/>
  <c r="H2060" i="1"/>
  <c r="Z1076" i="1"/>
  <c r="AB1076" i="1" s="1"/>
  <c r="U698" i="1"/>
  <c r="U684" i="1"/>
  <c r="T1556" i="1"/>
  <c r="T698" i="1"/>
  <c r="T700" i="1" s="1"/>
  <c r="T684" i="1"/>
  <c r="AA1345" i="1"/>
  <c r="AB711" i="1"/>
  <c r="Z713" i="1"/>
  <c r="AB713" i="1" s="1"/>
  <c r="J2065" i="1"/>
  <c r="M452" i="1"/>
  <c r="M454" i="1" s="1"/>
  <c r="Z1550" i="1"/>
  <c r="S2064" i="1"/>
  <c r="S2070" i="1"/>
  <c r="F698" i="1"/>
  <c r="F700" i="1" s="1"/>
  <c r="F684" i="1"/>
  <c r="F2065" i="1"/>
  <c r="Z1555" i="1"/>
  <c r="W2060" i="1"/>
  <c r="K698" i="1"/>
  <c r="K700" i="1" s="1"/>
  <c r="K684" i="1"/>
  <c r="L698" i="1"/>
  <c r="L684" i="1"/>
  <c r="AB1564" i="1"/>
  <c r="AB1641" i="1"/>
  <c r="AA1641" i="1"/>
  <c r="D2061" i="1"/>
  <c r="T454" i="1"/>
  <c r="P454" i="1"/>
  <c r="N452" i="1"/>
  <c r="N454" i="1" s="1"/>
  <c r="I684" i="1"/>
  <c r="I698" i="1"/>
  <c r="I700" i="1" s="1"/>
  <c r="AA1564" i="1"/>
  <c r="AA2128" i="1"/>
  <c r="Z1566" i="1"/>
  <c r="AB1566" i="1" s="1"/>
  <c r="AA210" i="1"/>
  <c r="N2070" i="1"/>
  <c r="G2075" i="1"/>
  <c r="X689" i="1"/>
  <c r="X700" i="1"/>
  <c r="Z1344" i="1"/>
  <c r="AB1344" i="1" s="1"/>
  <c r="AB1340" i="1"/>
  <c r="AA2650" i="1"/>
  <c r="Y684" i="1"/>
  <c r="Y688" i="1" s="1"/>
  <c r="Y698" i="1"/>
  <c r="D452" i="1"/>
  <c r="D454" i="1" s="1"/>
  <c r="AB894" i="1"/>
  <c r="Z896" i="1"/>
  <c r="AB896" i="1" s="1"/>
  <c r="Z1274" i="1"/>
  <c r="AB1274" i="1" s="1"/>
  <c r="AB1270" i="1"/>
  <c r="AA1270" i="1"/>
  <c r="AA1274" i="1" s="1"/>
  <c r="H2651" i="1"/>
  <c r="H2653" i="1" s="1"/>
  <c r="R684" i="1"/>
  <c r="R698" i="1"/>
  <c r="Y700" i="1"/>
  <c r="Y689" i="1"/>
  <c r="Z209" i="1"/>
  <c r="AB209" i="1" s="1"/>
  <c r="AB205" i="1"/>
  <c r="AA205" i="1"/>
  <c r="AA209" i="1" s="1"/>
  <c r="L1556" i="1"/>
  <c r="O2075" i="1"/>
  <c r="E698" i="1"/>
  <c r="E684" i="1"/>
  <c r="Z448" i="1"/>
  <c r="AA448" i="1" s="1"/>
  <c r="AA452" i="1" s="1"/>
  <c r="X2651" i="1"/>
  <c r="X2653" i="1" s="1"/>
  <c r="M2061" i="1"/>
  <c r="Z1671" i="1"/>
  <c r="M1674" i="1"/>
  <c r="M1676" i="1" s="1"/>
  <c r="AA1566" i="1"/>
  <c r="H689" i="1"/>
  <c r="H700" i="1"/>
  <c r="O698" i="1"/>
  <c r="O700" i="1" s="1"/>
  <c r="O684" i="1"/>
  <c r="L689" i="1"/>
  <c r="L700" i="1"/>
  <c r="AA1656" i="1"/>
  <c r="N2063" i="1"/>
  <c r="N2073" i="1" s="1"/>
  <c r="N2660" i="1" s="1"/>
  <c r="L454" i="1"/>
  <c r="P698" i="1"/>
  <c r="P684" i="1"/>
  <c r="AB2271" i="1"/>
  <c r="Z2273" i="1"/>
  <c r="AB2273" i="1" s="1"/>
  <c r="Q2065" i="1"/>
  <c r="W2065" i="1"/>
  <c r="U700" i="1"/>
  <c r="U689" i="1"/>
  <c r="Z686" i="1"/>
  <c r="M2062" i="1"/>
  <c r="AB2481" i="1"/>
  <c r="Z2483" i="1"/>
  <c r="AB2483" i="1" s="1"/>
  <c r="H454" i="1"/>
  <c r="R454" i="1"/>
  <c r="AB1275" i="1"/>
  <c r="Z1276" i="1"/>
  <c r="AB1276" i="1" s="1"/>
  <c r="AA1275" i="1"/>
  <c r="AA1276" i="1" s="1"/>
  <c r="Z440" i="1"/>
  <c r="AB440" i="1" s="1"/>
  <c r="AB436" i="1"/>
  <c r="AA685" i="1"/>
  <c r="C698" i="1"/>
  <c r="C700" i="1" s="1"/>
  <c r="C684" i="1"/>
  <c r="D688" i="1"/>
  <c r="AB482" i="1"/>
  <c r="Z484" i="1"/>
  <c r="AB484" i="1" s="1"/>
  <c r="Z2643" i="1"/>
  <c r="AB2643" i="1" s="1"/>
  <c r="J684" i="1"/>
  <c r="J698" i="1"/>
  <c r="J700" i="1" s="1"/>
  <c r="AB2258" i="1"/>
  <c r="Z2261" i="1"/>
  <c r="AA2258" i="1"/>
  <c r="AA2261" i="1" s="1"/>
  <c r="AA2263" i="1" s="1"/>
  <c r="X2070" i="1"/>
  <c r="X2074" i="1" s="1"/>
  <c r="X2064" i="1"/>
  <c r="R689" i="1"/>
  <c r="R700" i="1"/>
  <c r="T689" i="1"/>
  <c r="T2065" i="1" s="1"/>
  <c r="U2065" i="1"/>
  <c r="Z462" i="1"/>
  <c r="AB458" i="1"/>
  <c r="AB1551" i="1"/>
  <c r="B684" i="1"/>
  <c r="B698" i="1"/>
  <c r="Z1644" i="1"/>
  <c r="AB1644" i="1" s="1"/>
  <c r="AB1640" i="1"/>
  <c r="AA1640" i="1"/>
  <c r="AA1644" i="1" s="1"/>
  <c r="Z694" i="1"/>
  <c r="M684" i="1"/>
  <c r="M698" i="1"/>
  <c r="AA699" i="1"/>
  <c r="D689" i="1"/>
  <c r="D700" i="1"/>
  <c r="AA711" i="1"/>
  <c r="AA713" i="1" s="1"/>
  <c r="AA696" i="1"/>
  <c r="D686" i="1"/>
  <c r="AA686" i="1" s="1"/>
  <c r="Q698" i="1"/>
  <c r="Q700" i="1" s="1"/>
  <c r="Q684" i="1"/>
  <c r="Q688" i="1" s="1"/>
  <c r="Q690" i="1" s="1"/>
  <c r="AB459" i="1"/>
  <c r="AA459" i="1"/>
  <c r="AA462" i="1" s="1"/>
  <c r="AA464" i="1" s="1"/>
  <c r="AB1681" i="1"/>
  <c r="AA1681" i="1"/>
  <c r="AA1684" i="1" s="1"/>
  <c r="AA1686" i="1" s="1"/>
  <c r="AA1555" i="1"/>
  <c r="AA1556" i="1" s="1"/>
  <c r="D2065" i="1"/>
  <c r="Y2060" i="1"/>
  <c r="AA1340" i="1"/>
  <c r="AA1344" i="1" s="1"/>
  <c r="K454" i="1"/>
  <c r="K2065" i="1"/>
  <c r="G2060" i="1"/>
  <c r="N690" i="1"/>
  <c r="N2065" i="1"/>
  <c r="AB441" i="1"/>
  <c r="Z442" i="1"/>
  <c r="AB442" i="1" s="1"/>
  <c r="AA441" i="1"/>
  <c r="AA442" i="1" s="1"/>
  <c r="Z2647" i="1"/>
  <c r="Q1554" i="1"/>
  <c r="Q1556" i="1" s="1"/>
  <c r="M700" i="1"/>
  <c r="Z699" i="1"/>
  <c r="M689" i="1"/>
  <c r="C2065" i="1"/>
  <c r="AA1552" i="1"/>
  <c r="Z697" i="1"/>
  <c r="M687" i="1"/>
  <c r="S690" i="1"/>
  <c r="S2065" i="1"/>
  <c r="Z1646" i="1"/>
  <c r="AB1646" i="1" s="1"/>
  <c r="AB1645" i="1"/>
  <c r="AA1645" i="1"/>
  <c r="AA1646" i="1" s="1"/>
  <c r="AA1306" i="1"/>
  <c r="P700" i="1"/>
  <c r="P689" i="1"/>
  <c r="V700" i="1"/>
  <c r="V689" i="1"/>
  <c r="B689" i="1"/>
  <c r="B700" i="1"/>
  <c r="AA19" i="1"/>
  <c r="AA21" i="1" s="1"/>
  <c r="AA2648" i="1"/>
  <c r="AA1550" i="1"/>
  <c r="AA1554" i="1" s="1"/>
  <c r="D1554" i="1"/>
  <c r="D1556" i="1" s="1"/>
  <c r="D2060" i="1"/>
  <c r="AA1075" i="1"/>
  <c r="Z453" i="1"/>
  <c r="D2062" i="1"/>
  <c r="AA695" i="1"/>
  <c r="T2075" i="1" l="1"/>
  <c r="D2072" i="1"/>
  <c r="P2065" i="1"/>
  <c r="Z687" i="1"/>
  <c r="M2063" i="1"/>
  <c r="Q2060" i="1"/>
  <c r="G2064" i="1"/>
  <c r="G2066" i="1" s="1"/>
  <c r="G2070" i="1"/>
  <c r="Y2070" i="1"/>
  <c r="Y2064" i="1"/>
  <c r="H690" i="1"/>
  <c r="H2065" i="1"/>
  <c r="Z2061" i="1"/>
  <c r="AB2061" i="1" s="1"/>
  <c r="M2071" i="1"/>
  <c r="E688" i="1"/>
  <c r="E2060" i="1"/>
  <c r="L2065" i="1"/>
  <c r="N2064" i="1"/>
  <c r="K688" i="1"/>
  <c r="K690" i="1" s="1"/>
  <c r="K2060" i="1"/>
  <c r="F2075" i="1"/>
  <c r="J2075" i="1"/>
  <c r="AA1346" i="1"/>
  <c r="C2075" i="1"/>
  <c r="B688" i="1"/>
  <c r="B690" i="1" s="1"/>
  <c r="B2060" i="1"/>
  <c r="O2662" i="1"/>
  <c r="AA211" i="1"/>
  <c r="U688" i="1"/>
  <c r="U2060" i="1"/>
  <c r="I2065" i="1"/>
  <c r="B2065" i="1"/>
  <c r="AB697" i="1"/>
  <c r="AA697" i="1"/>
  <c r="Z689" i="1"/>
  <c r="M2065" i="1"/>
  <c r="K2075" i="1"/>
  <c r="D2075" i="1"/>
  <c r="Z684" i="1"/>
  <c r="M688" i="1"/>
  <c r="M690" i="1" s="1"/>
  <c r="M2060" i="1"/>
  <c r="C688" i="1"/>
  <c r="C690" i="1" s="1"/>
  <c r="C2060" i="1"/>
  <c r="Z2062" i="1"/>
  <c r="AB2062" i="1" s="1"/>
  <c r="M2072" i="1"/>
  <c r="W2075" i="1"/>
  <c r="P688" i="1"/>
  <c r="P690" i="1" s="1"/>
  <c r="P2060" i="1"/>
  <c r="O688" i="1"/>
  <c r="O690" i="1" s="1"/>
  <c r="O2060" i="1"/>
  <c r="R688" i="1"/>
  <c r="R690" i="1" s="1"/>
  <c r="R2060" i="1"/>
  <c r="X690" i="1"/>
  <c r="X2065" i="1"/>
  <c r="N2074" i="1"/>
  <c r="N2657" i="1"/>
  <c r="N2661" i="1" s="1"/>
  <c r="Z1554" i="1"/>
  <c r="AB1554" i="1" s="1"/>
  <c r="AB1550" i="1"/>
  <c r="Z1346" i="1"/>
  <c r="AB1346" i="1" s="1"/>
  <c r="D2073" i="1"/>
  <c r="D2070" i="1"/>
  <c r="D2064" i="1"/>
  <c r="D2066" i="1" s="1"/>
  <c r="U2075" i="1"/>
  <c r="R2065" i="1"/>
  <c r="AB2261" i="1"/>
  <c r="Z2263" i="1"/>
  <c r="AB2263" i="1" s="1"/>
  <c r="U690" i="1"/>
  <c r="AB1671" i="1"/>
  <c r="Z1674" i="1"/>
  <c r="AA1671" i="1"/>
  <c r="AA1674" i="1" s="1"/>
  <c r="AA1676" i="1" s="1"/>
  <c r="Z452" i="1"/>
  <c r="AB452" i="1" s="1"/>
  <c r="AB448" i="1"/>
  <c r="G2662" i="1"/>
  <c r="Z1556" i="1"/>
  <c r="AB1556" i="1" s="1"/>
  <c r="S2074" i="1"/>
  <c r="S2657" i="1"/>
  <c r="S2661" i="1" s="1"/>
  <c r="AA1076" i="1"/>
  <c r="V2065" i="1"/>
  <c r="S2075" i="1"/>
  <c r="S2066" i="1"/>
  <c r="AB699" i="1"/>
  <c r="AB2647" i="1"/>
  <c r="Z2651" i="1"/>
  <c r="AA2647" i="1"/>
  <c r="AA2651" i="1" s="1"/>
  <c r="AA2653" i="1" s="1"/>
  <c r="N2075" i="1"/>
  <c r="N2066" i="1"/>
  <c r="D690" i="1"/>
  <c r="AA689" i="1"/>
  <c r="AB694" i="1"/>
  <c r="Z698" i="1"/>
  <c r="AB698" i="1" s="1"/>
  <c r="AA694" i="1"/>
  <c r="AA698" i="1" s="1"/>
  <c r="AA700" i="1" s="1"/>
  <c r="AB462" i="1"/>
  <c r="Z464" i="1"/>
  <c r="AB464" i="1" s="1"/>
  <c r="J688" i="1"/>
  <c r="J690" i="1" s="1"/>
  <c r="J2060" i="1"/>
  <c r="Q2075" i="1"/>
  <c r="X2657" i="1"/>
  <c r="X2661" i="1" s="1"/>
  <c r="Y690" i="1"/>
  <c r="Y2065" i="1"/>
  <c r="I688" i="1"/>
  <c r="I690" i="1" s="1"/>
  <c r="I2060" i="1"/>
  <c r="AA2061" i="1"/>
  <c r="D2071" i="1"/>
  <c r="L688" i="1"/>
  <c r="L690" i="1" s="1"/>
  <c r="L2060" i="1"/>
  <c r="W2064" i="1"/>
  <c r="W2066" i="1" s="1"/>
  <c r="W2070" i="1"/>
  <c r="F688" i="1"/>
  <c r="F690" i="1" s="1"/>
  <c r="F2060" i="1"/>
  <c r="AA453" i="1"/>
  <c r="AA454" i="1" s="1"/>
  <c r="T688" i="1"/>
  <c r="T690" i="1" s="1"/>
  <c r="T2060" i="1"/>
  <c r="H2070" i="1"/>
  <c r="H2064" i="1"/>
  <c r="V688" i="1"/>
  <c r="V690" i="1" s="1"/>
  <c r="V2060" i="1"/>
  <c r="Z211" i="1"/>
  <c r="AB211" i="1" s="1"/>
  <c r="E690" i="1"/>
  <c r="E2065" i="1"/>
  <c r="AB2651" i="1" l="1"/>
  <c r="Z2653" i="1"/>
  <c r="AB2653" i="1" s="1"/>
  <c r="H2066" i="1"/>
  <c r="H2075" i="1"/>
  <c r="L2070" i="1"/>
  <c r="L2064" i="1"/>
  <c r="I2070" i="1"/>
  <c r="I2064" i="1"/>
  <c r="S2076" i="1"/>
  <c r="S2662" i="1"/>
  <c r="S2663" i="1" s="1"/>
  <c r="AB1674" i="1"/>
  <c r="Z1676" i="1"/>
  <c r="AB1676" i="1" s="1"/>
  <c r="D2074" i="1"/>
  <c r="Z2693" i="1" s="1"/>
  <c r="D2657" i="1"/>
  <c r="X2066" i="1"/>
  <c r="X2075" i="1"/>
  <c r="O2064" i="1"/>
  <c r="O2066" i="1" s="1"/>
  <c r="O2070" i="1"/>
  <c r="C2064" i="1"/>
  <c r="C2066" i="1" s="1"/>
  <c r="C2070" i="1"/>
  <c r="AB689" i="1"/>
  <c r="B2075" i="1"/>
  <c r="J2662" i="1"/>
  <c r="G2074" i="1"/>
  <c r="G2076" i="1" s="1"/>
  <c r="G2657" i="1"/>
  <c r="G2661" i="1" s="1"/>
  <c r="G2663" i="1" s="1"/>
  <c r="AB687" i="1"/>
  <c r="AA687" i="1"/>
  <c r="D2659" i="1"/>
  <c r="AA2659" i="1" s="1"/>
  <c r="J2070" i="1"/>
  <c r="J2064" i="1"/>
  <c r="J2066" i="1" s="1"/>
  <c r="Z2060" i="1"/>
  <c r="M2070" i="1"/>
  <c r="M2064" i="1"/>
  <c r="M2066" i="1" s="1"/>
  <c r="I2066" i="1"/>
  <c r="I2075" i="1"/>
  <c r="K2064" i="1"/>
  <c r="K2066" i="1" s="1"/>
  <c r="K2070" i="1"/>
  <c r="M2073" i="1"/>
  <c r="Z2063" i="1"/>
  <c r="AA2063" i="1" s="1"/>
  <c r="F2070" i="1"/>
  <c r="F2064" i="1"/>
  <c r="F2066" i="1" s="1"/>
  <c r="V2070" i="1"/>
  <c r="V2064" i="1"/>
  <c r="T2070" i="1"/>
  <c r="T2064" i="1"/>
  <c r="T2066" i="1" s="1"/>
  <c r="Q2662" i="1"/>
  <c r="N2076" i="1"/>
  <c r="N2662" i="1"/>
  <c r="N2663" i="1" s="1"/>
  <c r="Z700" i="1"/>
  <c r="AB700" i="1" s="1"/>
  <c r="V2075" i="1"/>
  <c r="V2066" i="1"/>
  <c r="R2075" i="1"/>
  <c r="W2662" i="1"/>
  <c r="Z688" i="1"/>
  <c r="AB688" i="1" s="1"/>
  <c r="AB684" i="1"/>
  <c r="AA684" i="1"/>
  <c r="AA688" i="1" s="1"/>
  <c r="U2070" i="1"/>
  <c r="U2064" i="1"/>
  <c r="U2066" i="1" s="1"/>
  <c r="C2662" i="1"/>
  <c r="Z2071" i="1"/>
  <c r="AB2071" i="1" s="1"/>
  <c r="M2658" i="1"/>
  <c r="Z2658" i="1" s="1"/>
  <c r="AB2658" i="1" s="1"/>
  <c r="P2075" i="1"/>
  <c r="T2662" i="1"/>
  <c r="U2662" i="1"/>
  <c r="M2075" i="1"/>
  <c r="Z2065" i="1"/>
  <c r="E2070" i="1"/>
  <c r="E2064" i="1"/>
  <c r="E2066" i="1" s="1"/>
  <c r="Y2074" i="1"/>
  <c r="Y2657" i="1"/>
  <c r="Y2661" i="1" s="1"/>
  <c r="AA2062" i="1"/>
  <c r="H2074" i="1"/>
  <c r="H2657" i="1"/>
  <c r="H2661" i="1" s="1"/>
  <c r="E2075" i="1"/>
  <c r="W2074" i="1"/>
  <c r="W2076" i="1" s="1"/>
  <c r="W2657" i="1"/>
  <c r="W2661" i="1" s="1"/>
  <c r="D2658" i="1"/>
  <c r="Y2066" i="1"/>
  <c r="Y2075" i="1"/>
  <c r="AA690" i="1"/>
  <c r="D2660" i="1"/>
  <c r="R2070" i="1"/>
  <c r="R2064" i="1"/>
  <c r="R2066" i="1" s="1"/>
  <c r="P2070" i="1"/>
  <c r="P2064" i="1"/>
  <c r="P2066" i="1" s="1"/>
  <c r="Z2072" i="1"/>
  <c r="AB2072" i="1" s="1"/>
  <c r="M2659" i="1"/>
  <c r="Z2659" i="1" s="1"/>
  <c r="D2076" i="1"/>
  <c r="D2079" i="1" s="1"/>
  <c r="D2662" i="1"/>
  <c r="K2662" i="1"/>
  <c r="Z454" i="1"/>
  <c r="AB454" i="1" s="1"/>
  <c r="B2070" i="1"/>
  <c r="B2064" i="1"/>
  <c r="B2066" i="1" s="1"/>
  <c r="F2662" i="1"/>
  <c r="L2066" i="1"/>
  <c r="L2075" i="1"/>
  <c r="Q2070" i="1"/>
  <c r="Q2064" i="1"/>
  <c r="Q2066" i="1" s="1"/>
  <c r="G2729" i="1" l="1"/>
  <c r="G2724" i="1"/>
  <c r="G2665" i="1"/>
  <c r="S2729" i="1"/>
  <c r="S2724" i="1"/>
  <c r="S2665" i="1"/>
  <c r="Y2076" i="1"/>
  <c r="Y2662" i="1"/>
  <c r="Y2663" i="1" s="1"/>
  <c r="Z2075" i="1"/>
  <c r="M2662" i="1"/>
  <c r="T2663" i="1"/>
  <c r="R2662" i="1"/>
  <c r="K2074" i="1"/>
  <c r="K2076" i="1" s="1"/>
  <c r="K2657" i="1"/>
  <c r="K2661" i="1" s="1"/>
  <c r="O2074" i="1"/>
  <c r="O2076" i="1" s="1"/>
  <c r="O2657" i="1"/>
  <c r="O2661" i="1" s="1"/>
  <c r="O2663" i="1" s="1"/>
  <c r="D2661" i="1"/>
  <c r="I2074" i="1"/>
  <c r="I2657" i="1"/>
  <c r="I2661" i="1" s="1"/>
  <c r="W2663" i="1"/>
  <c r="F2074" i="1"/>
  <c r="F2076" i="1" s="1"/>
  <c r="F2657" i="1"/>
  <c r="F2661" i="1" s="1"/>
  <c r="Z2070" i="1"/>
  <c r="M2074" i="1"/>
  <c r="M2076" i="1" s="1"/>
  <c r="M2657" i="1"/>
  <c r="Q2074" i="1"/>
  <c r="Q2076" i="1" s="1"/>
  <c r="Q2657" i="1"/>
  <c r="Q2661" i="1" s="1"/>
  <c r="Q2663" i="1" s="1"/>
  <c r="K2663" i="1"/>
  <c r="P2074" i="1"/>
  <c r="P2657" i="1"/>
  <c r="P2661" i="1" s="1"/>
  <c r="AA2658" i="1"/>
  <c r="E2076" i="1"/>
  <c r="E2662" i="1"/>
  <c r="E2074" i="1"/>
  <c r="E2657" i="1"/>
  <c r="E2661" i="1" s="1"/>
  <c r="U2663" i="1"/>
  <c r="P2076" i="1"/>
  <c r="P2662" i="1"/>
  <c r="P2663" i="1" s="1"/>
  <c r="C2663" i="1"/>
  <c r="V2076" i="1"/>
  <c r="V2662" i="1"/>
  <c r="I2076" i="1"/>
  <c r="I2662" i="1"/>
  <c r="I2663" i="1" s="1"/>
  <c r="Z2064" i="1"/>
  <c r="AB2064" i="1" s="1"/>
  <c r="AB2060" i="1"/>
  <c r="AA2060" i="1"/>
  <c r="AA2064" i="1" s="1"/>
  <c r="AA2072" i="1"/>
  <c r="C2074" i="1"/>
  <c r="C2076" i="1" s="1"/>
  <c r="C2079" i="1" s="1"/>
  <c r="C2657" i="1"/>
  <c r="C2661" i="1" s="1"/>
  <c r="X2076" i="1"/>
  <c r="X2662" i="1"/>
  <c r="X2663" i="1" s="1"/>
  <c r="L2074" i="1"/>
  <c r="L2657" i="1"/>
  <c r="L2661" i="1" s="1"/>
  <c r="B2074" i="1"/>
  <c r="B2657" i="1"/>
  <c r="B2661" i="1" s="1"/>
  <c r="D2663" i="1"/>
  <c r="R2074" i="1"/>
  <c r="R2076" i="1" s="1"/>
  <c r="R2657" i="1"/>
  <c r="R2661" i="1" s="1"/>
  <c r="N2729" i="1"/>
  <c r="N2724" i="1"/>
  <c r="N2665" i="1"/>
  <c r="J2074" i="1"/>
  <c r="J2076" i="1" s="1"/>
  <c r="J2657" i="1"/>
  <c r="J2661" i="1" s="1"/>
  <c r="Z690" i="1"/>
  <c r="AB690" i="1" s="1"/>
  <c r="F2663" i="1"/>
  <c r="U2074" i="1"/>
  <c r="U2076" i="1" s="1"/>
  <c r="U2657" i="1"/>
  <c r="U2661" i="1" s="1"/>
  <c r="T2074" i="1"/>
  <c r="T2076" i="1" s="1"/>
  <c r="T2657" i="1"/>
  <c r="T2661" i="1" s="1"/>
  <c r="L2076" i="1"/>
  <c r="L2662" i="1"/>
  <c r="L2663" i="1" s="1"/>
  <c r="AB2659" i="1"/>
  <c r="AA2071" i="1"/>
  <c r="AB2065" i="1"/>
  <c r="Z2066" i="1"/>
  <c r="AB2066" i="1" s="1"/>
  <c r="AA2065" i="1"/>
  <c r="AA2066" i="1" s="1"/>
  <c r="V2074" i="1"/>
  <c r="V2657" i="1"/>
  <c r="V2661" i="1" s="1"/>
  <c r="Z2073" i="1"/>
  <c r="M2660" i="1"/>
  <c r="Z2660" i="1" s="1"/>
  <c r="AB2660" i="1" s="1"/>
  <c r="J2663" i="1"/>
  <c r="B2076" i="1"/>
  <c r="B2078" i="1" s="1"/>
  <c r="B2079" i="1" s="1"/>
  <c r="B2662" i="1"/>
  <c r="H2076" i="1"/>
  <c r="H2662" i="1"/>
  <c r="H2663" i="1" s="1"/>
  <c r="Q2729" i="1" l="1"/>
  <c r="Q2724" i="1"/>
  <c r="Q2665" i="1"/>
  <c r="U2729" i="1"/>
  <c r="U2724" i="1"/>
  <c r="U2665" i="1"/>
  <c r="T2729" i="1"/>
  <c r="T2724" i="1"/>
  <c r="T2665" i="1"/>
  <c r="F2729" i="1"/>
  <c r="F2724" i="1"/>
  <c r="F2665" i="1"/>
  <c r="C2729" i="1"/>
  <c r="C2724" i="1"/>
  <c r="C2665" i="1"/>
  <c r="Z2074" i="1"/>
  <c r="AB2074" i="1" s="1"/>
  <c r="AB2070" i="1"/>
  <c r="AA2070" i="1"/>
  <c r="AA2660" i="1"/>
  <c r="M2663" i="1"/>
  <c r="Z2662" i="1"/>
  <c r="X2729" i="1"/>
  <c r="X2724" i="1"/>
  <c r="X2665" i="1"/>
  <c r="W2729" i="1"/>
  <c r="W2724" i="1"/>
  <c r="W2665" i="1"/>
  <c r="Y2729" i="1"/>
  <c r="Y2724" i="1"/>
  <c r="Y2665" i="1"/>
  <c r="J2729" i="1"/>
  <c r="J2724" i="1"/>
  <c r="J2665" i="1"/>
  <c r="P2729" i="1"/>
  <c r="P2724" i="1"/>
  <c r="P2665" i="1"/>
  <c r="O2729" i="1"/>
  <c r="O2724" i="1"/>
  <c r="O2665" i="1"/>
  <c r="R2663" i="1"/>
  <c r="I2729" i="1"/>
  <c r="I2724" i="1"/>
  <c r="I2665" i="1"/>
  <c r="K2729" i="1"/>
  <c r="K2724" i="1"/>
  <c r="K2665" i="1"/>
  <c r="H2729" i="1"/>
  <c r="H2724" i="1"/>
  <c r="H2665" i="1"/>
  <c r="B2663" i="1"/>
  <c r="AB2073" i="1"/>
  <c r="AA2073" i="1"/>
  <c r="L2729" i="1"/>
  <c r="L2724" i="1"/>
  <c r="L2665" i="1"/>
  <c r="D2729" i="1"/>
  <c r="D2724" i="1"/>
  <c r="D2665" i="1"/>
  <c r="V2663" i="1"/>
  <c r="E2663" i="1"/>
  <c r="Z2657" i="1"/>
  <c r="M2661" i="1"/>
  <c r="AB2075" i="1"/>
  <c r="AA2075" i="1"/>
  <c r="R2729" i="1" l="1"/>
  <c r="R2724" i="1"/>
  <c r="R2665" i="1"/>
  <c r="M2729" i="1"/>
  <c r="M2724" i="1"/>
  <c r="M2665" i="1"/>
  <c r="Z2076" i="1"/>
  <c r="E2729" i="1"/>
  <c r="E2724" i="1"/>
  <c r="E2665" i="1"/>
  <c r="V2729" i="1"/>
  <c r="V2724" i="1"/>
  <c r="V2665" i="1"/>
  <c r="B2729" i="1"/>
  <c r="B2724" i="1"/>
  <c r="B2665" i="1"/>
  <c r="AA2074" i="1"/>
  <c r="AA2076" i="1" s="1"/>
  <c r="AB2657" i="1"/>
  <c r="Z2661" i="1"/>
  <c r="AB2661" i="1" s="1"/>
  <c r="AA2657" i="1"/>
  <c r="AA2661" i="1" s="1"/>
  <c r="AB2662" i="1"/>
  <c r="AA2662" i="1"/>
  <c r="AA2663" i="1" s="1"/>
  <c r="AB2076" i="1" l="1"/>
  <c r="Z2078" i="1"/>
  <c r="Z2663" i="1"/>
  <c r="AA2729" i="1"/>
  <c r="AA2724" i="1"/>
  <c r="AA2665" i="1"/>
  <c r="Z2729" i="1" l="1"/>
  <c r="Z2724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<sst xmlns="http://schemas.openxmlformats.org/spreadsheetml/2006/main" count="2213" uniqueCount="180">
  <si>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</si>
  <si>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</si>
  <si>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</si>
  <si>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</si>
  <si>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</si>
  <si>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August 31, 2018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</si>
  <si>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</si>
  <si>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</si>
  <si>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</si>
  <si>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</si>
  <si>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</si>
  <si>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</si>
  <si>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</si>
  <si>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</si>
  <si>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</si>
  <si>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</si>
  <si>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</si>
  <si>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</si>
  <si>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</si>
  <si>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</si>
  <si>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</si>
  <si>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</si>
  <si>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</si>
  <si>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</si>
  <si>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</si>
  <si>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</si>
  <si>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</si>
  <si>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</si>
  <si>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</si>
  <si>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</si>
  <si>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</si>
  <si>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</si>
  <si>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</si>
  <si>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</si>
  <si>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</si>
  <si>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</si>
  <si>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</si>
  <si>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</si>
  <si>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</si>
  <si>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</si>
  <si>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</si>
  <si>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</si>
  <si>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</si>
  <si>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</si>
  <si>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</si>
  <si>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</si>
  <si>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</si>
  <si>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</si>
  <si>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</si>
  <si>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</si>
  <si>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</si>
  <si>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</si>
  <si>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</si>
  <si>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</si>
  <si>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</si>
  <si>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</si>
  <si>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</si>
  <si>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</si>
  <si>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</si>
  <si>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</si>
  <si>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</si>
  <si>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</si>
  <si>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</si>
  <si>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</si>
  <si>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</si>
  <si>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</si>
  <si>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</si>
  <si>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</si>
  <si>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</si>
  <si>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</si>
  <si>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</si>
  <si>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</si>
  <si>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</si>
  <si>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</si>
  <si>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</si>
  <si>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</si>
  <si>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</si>
  <si>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</si>
  <si>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</si>
  <si>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</si>
  <si>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</si>
  <si>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</si>
  <si>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</si>
  <si>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</si>
  <si>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</si>
  <si>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</si>
  <si>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</si>
  <si>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</si>
  <si>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</si>
  <si>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</si>
  <si>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</si>
  <si>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</si>
  <si>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</si>
  <si>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</si>
  <si>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</si>
  <si>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</si>
  <si>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</si>
  <si>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</si>
  <si>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</si>
  <si>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</si>
  <si>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</si>
  <si>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</si>
  <si>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</si>
  <si>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</si>
  <si>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</si>
  <si>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</si>
  <si>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</si>
  <si>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</si>
  <si>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</si>
  <si>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</si>
  <si>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</si>
  <si>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</si>
  <si>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</si>
  <si>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</si>
  <si>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</si>
  <si>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</si>
  <si>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</si>
  <si>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</si>
  <si>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</si>
  <si>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</si>
  <si>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</si>
  <si>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</si>
  <si>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</si>
  <si>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</si>
  <si>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</si>
  <si>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</si>
  <si>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</si>
  <si>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</si>
  <si>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</si>
  <si>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</si>
  <si>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</si>
  <si>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 ___________________</t>
  </si>
  <si>
    <t>2.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</si>
  <si>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</si>
  <si>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</si>
  <si>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</si>
  <si>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</si>
  <si>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 _________________</t>
  </si>
  <si>
    <t>5.   Others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</si>
  <si>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</si>
  <si>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</si>
  <si>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</si>
  <si>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</si>
  <si>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</si>
  <si>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</si>
  <si>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</si>
  <si>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</si>
  <si>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</si>
  <si>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</si>
  <si>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</si>
  <si>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e.  PAMANA - LGU LED</t>
  </si>
  <si>
    <t xml:space="preserve">   f.   Centers</t>
  </si>
  <si>
    <t xml:space="preserve">   g.  Protective</t>
  </si>
  <si>
    <t xml:space="preserve">   h.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</si>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</sst>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7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9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5" fillId="0" borderId="0" xfId="0" applyFont="1" applyBorder="1"/>
    <xf numFmtId="0" fontId="8" fillId="0" borderId="0" xfId="0" applyFont="1" applyBorder="1"/>
    <xf numFmtId="0" fontId="3" fillId="0" borderId="18" xfId="0" applyFont="1" applyBorder="1" applyAlignment="1">
      <alignment horizontal="left"/>
    </xf>
    <xf numFmtId="43" fontId="7" fillId="0" borderId="19" xfId="1" applyFont="1" applyBorder="1"/>
    <xf numFmtId="10" fontId="7" fillId="0" borderId="19" xfId="1" applyNumberFormat="1" applyFont="1" applyBorder="1"/>
    <xf numFmtId="43" fontId="7" fillId="0" borderId="20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1" xfId="0" applyFont="1" applyFill="1" applyBorder="1" applyAlignment="1">
      <alignment horizontal="left"/>
    </xf>
    <xf numFmtId="43" fontId="2" fillId="0" borderId="21" xfId="1" applyFont="1" applyBorder="1"/>
    <xf numFmtId="10" fontId="2" fillId="0" borderId="0" xfId="1" applyNumberFormat="1" applyFont="1"/>
    <xf numFmtId="0" fontId="2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19" fillId="0" borderId="0" xfId="1" applyFont="1"/>
    <xf numFmtId="0" fontId="8" fillId="0" borderId="0" xfId="0" applyFont="1"/>
    <xf numFmtId="43" fontId="18" fillId="0" borderId="0" xfId="1" applyFont="1"/>
    <xf numFmtId="43" fontId="18" fillId="0" borderId="0" xfId="0" applyNumberFormat="1" applyFont="1"/>
    <xf numFmtId="10" fontId="0" fillId="0" borderId="0" xfId="0" applyNumberFormat="1"/>
    <xf numFmtId="43" fontId="10" fillId="0" borderId="0" xfId="0" applyNumberFormat="1" applyFont="1"/>
    <xf numFmtId="0" fontId="3" fillId="0" borderId="21" xfId="0" applyFont="1" applyFill="1" applyBorder="1" applyAlignment="1">
      <alignment horizontal="left"/>
    </xf>
    <xf numFmtId="43" fontId="3" fillId="0" borderId="21" xfId="1" applyFont="1" applyBorder="1"/>
    <xf numFmtId="0" fontId="2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8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CONSO%20UNIT\Website\SAOB%20as%20of%20August%2031%20for%20Websi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breakdowm execom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157040000</v>
          </cell>
          <cell r="F499">
            <v>0</v>
          </cell>
          <cell r="G499">
            <v>157040000</v>
          </cell>
          <cell r="H499">
            <v>39336547.129999995</v>
          </cell>
          <cell r="I499">
            <v>46338473.93999999</v>
          </cell>
          <cell r="J499">
            <v>35880340.969999999</v>
          </cell>
          <cell r="K499">
            <v>0</v>
          </cell>
          <cell r="L499">
            <v>948342.11999999988</v>
          </cell>
          <cell r="M499">
            <v>929394.83999999985</v>
          </cell>
          <cell r="N499">
            <v>0</v>
          </cell>
          <cell r="O499">
            <v>0</v>
          </cell>
          <cell r="P499">
            <v>2496181.77</v>
          </cell>
          <cell r="Q499">
            <v>0</v>
          </cell>
          <cell r="R499">
            <v>23616626.199999996</v>
          </cell>
          <cell r="S499">
            <v>14771578.810000002</v>
          </cell>
          <cell r="T499">
            <v>22814665.149999999</v>
          </cell>
          <cell r="U499">
            <v>21087124.170000002</v>
          </cell>
          <cell r="V499">
            <v>1507289.78</v>
          </cell>
          <cell r="W499">
            <v>22380852.880000003</v>
          </cell>
          <cell r="X499">
            <v>13499488.09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257852000</v>
          </cell>
          <cell r="F612">
            <v>0</v>
          </cell>
          <cell r="G612">
            <v>257852000</v>
          </cell>
          <cell r="H612">
            <v>126374961.36999997</v>
          </cell>
          <cell r="I612">
            <v>5386905.1800000034</v>
          </cell>
          <cell r="J612">
            <v>37575569.591666669</v>
          </cell>
          <cell r="K612">
            <v>0</v>
          </cell>
          <cell r="L612">
            <v>444210.56999999995</v>
          </cell>
          <cell r="M612">
            <v>2110983.0499999998</v>
          </cell>
          <cell r="N612">
            <v>0</v>
          </cell>
          <cell r="O612">
            <v>0</v>
          </cell>
          <cell r="P612">
            <v>4496863.51</v>
          </cell>
          <cell r="Q612">
            <v>0</v>
          </cell>
          <cell r="R612">
            <v>35871639.149999999</v>
          </cell>
          <cell r="S612">
            <v>90059111.649999976</v>
          </cell>
          <cell r="T612">
            <v>-25673480.439999994</v>
          </cell>
          <cell r="U612">
            <v>15315055.09</v>
          </cell>
          <cell r="V612">
            <v>13634347.479999999</v>
          </cell>
          <cell r="W612">
            <v>19982034.470000003</v>
          </cell>
          <cell r="X612">
            <v>17593535.12166667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13061000</v>
          </cell>
          <cell r="F651">
            <v>0</v>
          </cell>
          <cell r="G651">
            <v>13061000</v>
          </cell>
          <cell r="H651">
            <v>3442411.42</v>
          </cell>
          <cell r="I651">
            <v>2205197.7999999998</v>
          </cell>
          <cell r="J651">
            <v>3432895.12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2299681.2799999998</v>
          </cell>
          <cell r="S651">
            <v>1142730.1399999999</v>
          </cell>
          <cell r="T651">
            <v>0</v>
          </cell>
          <cell r="U651">
            <v>1128282.1599999999</v>
          </cell>
          <cell r="V651">
            <v>1076915.6399999999</v>
          </cell>
          <cell r="W651">
            <v>2211171.48</v>
          </cell>
          <cell r="X651">
            <v>1221723.6399999999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65642000</v>
          </cell>
          <cell r="F825">
            <v>0</v>
          </cell>
          <cell r="G825">
            <v>65642000.000000007</v>
          </cell>
          <cell r="H825">
            <v>29745398.41</v>
          </cell>
          <cell r="I825">
            <v>17422878.039999999</v>
          </cell>
          <cell r="J825">
            <v>8347708.1599999983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24537303.829999998</v>
          </cell>
          <cell r="R825">
            <v>2942917.6900000004</v>
          </cell>
          <cell r="S825">
            <v>2265176.8899999997</v>
          </cell>
          <cell r="T825">
            <v>10072169.440000003</v>
          </cell>
          <cell r="U825">
            <v>1577490.5099999988</v>
          </cell>
          <cell r="V825">
            <v>5773218.0900000008</v>
          </cell>
          <cell r="W825">
            <v>7217409.1199999992</v>
          </cell>
          <cell r="X825">
            <v>1130299.0400000003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22159000</v>
          </cell>
          <cell r="F1038">
            <v>0</v>
          </cell>
          <cell r="G1038">
            <v>22159000</v>
          </cell>
          <cell r="H1038">
            <v>5361065.5999999996</v>
          </cell>
          <cell r="I1038">
            <v>3643401.54</v>
          </cell>
          <cell r="J1038">
            <v>3651774.0500000003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1053019.46</v>
          </cell>
          <cell r="R1038">
            <v>1638900.4899999998</v>
          </cell>
          <cell r="S1038">
            <v>2669145.65</v>
          </cell>
          <cell r="T1038">
            <v>1381286.08</v>
          </cell>
          <cell r="U1038">
            <v>744771.36999999988</v>
          </cell>
          <cell r="V1038">
            <v>1517344.0899999999</v>
          </cell>
          <cell r="W1038">
            <v>1785168.04</v>
          </cell>
          <cell r="X1038">
            <v>1866606.01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10560000</v>
          </cell>
          <cell r="F1251">
            <v>0</v>
          </cell>
          <cell r="G1251">
            <v>10560000</v>
          </cell>
          <cell r="H1251">
            <v>2392964.5499999998</v>
          </cell>
          <cell r="I1251">
            <v>2864186.47</v>
          </cell>
          <cell r="J1251">
            <v>1406358.6500000001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490171</v>
          </cell>
          <cell r="R1251">
            <v>1205577.17</v>
          </cell>
          <cell r="S1251">
            <v>697216.37999999989</v>
          </cell>
          <cell r="T1251">
            <v>1092214.23</v>
          </cell>
          <cell r="U1251">
            <v>618206.02</v>
          </cell>
          <cell r="V1251">
            <v>1153766.22</v>
          </cell>
          <cell r="W1251">
            <v>509992.73</v>
          </cell>
          <cell r="X1251">
            <v>896365.91999999993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7334000</v>
          </cell>
          <cell r="F1464">
            <v>0</v>
          </cell>
          <cell r="G1464">
            <v>7334000</v>
          </cell>
          <cell r="H1464">
            <v>1370190.53</v>
          </cell>
          <cell r="I1464">
            <v>1929491.29</v>
          </cell>
          <cell r="J1464">
            <v>1535075.1600000001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66947.33</v>
          </cell>
          <cell r="R1464">
            <v>838132.12</v>
          </cell>
          <cell r="S1464">
            <v>465111.07999999996</v>
          </cell>
          <cell r="T1464">
            <v>566368.92999999993</v>
          </cell>
          <cell r="U1464">
            <v>512043.78</v>
          </cell>
          <cell r="V1464">
            <v>851078.58</v>
          </cell>
          <cell r="W1464">
            <v>662832.46</v>
          </cell>
          <cell r="X1464">
            <v>872242.70000000007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21037000</v>
          </cell>
          <cell r="F1677">
            <v>0</v>
          </cell>
          <cell r="G1677">
            <v>21037000</v>
          </cell>
          <cell r="H1677">
            <v>4825032.09</v>
          </cell>
          <cell r="I1677">
            <v>6118564.75</v>
          </cell>
          <cell r="J1677">
            <v>3784134.41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1054408.3700000001</v>
          </cell>
          <cell r="R1677">
            <v>1759413.1500000001</v>
          </cell>
          <cell r="S1677">
            <v>2011210.57</v>
          </cell>
          <cell r="T1677">
            <v>3000226.5300000003</v>
          </cell>
          <cell r="U1677">
            <v>1621152.64</v>
          </cell>
          <cell r="V1677">
            <v>1497185.58</v>
          </cell>
          <cell r="W1677">
            <v>2040872.9500000002</v>
          </cell>
          <cell r="X1677">
            <v>1743261.46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25028000</v>
          </cell>
          <cell r="F1890">
            <v>0</v>
          </cell>
          <cell r="G1890">
            <v>25028000</v>
          </cell>
          <cell r="H1890">
            <v>4823621.5599999996</v>
          </cell>
          <cell r="I1890">
            <v>5882824.1999999993</v>
          </cell>
          <cell r="J1890">
            <v>2399267.16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1946105.1</v>
          </cell>
          <cell r="R1890">
            <v>7817780.21</v>
          </cell>
          <cell r="S1890">
            <v>-4940263.75</v>
          </cell>
          <cell r="T1890">
            <v>3692188.7</v>
          </cell>
          <cell r="U1890">
            <v>1181339.58</v>
          </cell>
          <cell r="V1890">
            <v>1009295.92</v>
          </cell>
          <cell r="W1890">
            <v>1195439.18</v>
          </cell>
          <cell r="X1890">
            <v>1203827.98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17469000</v>
          </cell>
          <cell r="F2103">
            <v>0</v>
          </cell>
          <cell r="G2103">
            <v>17469000</v>
          </cell>
          <cell r="H2103">
            <v>5280317.93</v>
          </cell>
          <cell r="I2103">
            <v>3639819.73</v>
          </cell>
          <cell r="J2103">
            <v>2752266.53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928817.73</v>
          </cell>
          <cell r="R2103">
            <v>2825049.99</v>
          </cell>
          <cell r="S2103">
            <v>1526450.21</v>
          </cell>
          <cell r="T2103">
            <v>1246584.18</v>
          </cell>
          <cell r="U2103">
            <v>1263980.9500000002</v>
          </cell>
          <cell r="V2103">
            <v>1129254.6000000001</v>
          </cell>
          <cell r="W2103">
            <v>1714491.0699999998</v>
          </cell>
          <cell r="X2103">
            <v>1037775.46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10612000</v>
          </cell>
          <cell r="F2316">
            <v>1.1641532182693481E-10</v>
          </cell>
          <cell r="G2316">
            <v>10612000</v>
          </cell>
          <cell r="H2316">
            <v>2212594.4900000002</v>
          </cell>
          <cell r="I2316">
            <v>1781688.3399999999</v>
          </cell>
          <cell r="J2316">
            <v>3252597.1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455497.12</v>
          </cell>
          <cell r="R2316">
            <v>1147071.26</v>
          </cell>
          <cell r="S2316">
            <v>610026.1100000001</v>
          </cell>
          <cell r="T2316">
            <v>555689.64</v>
          </cell>
          <cell r="U2316">
            <v>568065.48</v>
          </cell>
          <cell r="V2316">
            <v>657933.22</v>
          </cell>
          <cell r="W2316">
            <v>2087089.86</v>
          </cell>
          <cell r="X2316">
            <v>1165507.2400000002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5133000</v>
          </cell>
          <cell r="F2529">
            <v>0</v>
          </cell>
          <cell r="G2529">
            <v>5133000</v>
          </cell>
          <cell r="H2529">
            <v>1385182.3499999999</v>
          </cell>
          <cell r="I2529">
            <v>1873270.7000000002</v>
          </cell>
          <cell r="J2529">
            <v>460093.69000000006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233073.69</v>
          </cell>
          <cell r="R2529">
            <v>694427.44</v>
          </cell>
          <cell r="S2529">
            <v>457681.22</v>
          </cell>
          <cell r="T2529">
            <v>774655.98</v>
          </cell>
          <cell r="U2529">
            <v>422645.89999999991</v>
          </cell>
          <cell r="V2529">
            <v>675968.82</v>
          </cell>
          <cell r="W2529">
            <v>295050.04000000004</v>
          </cell>
          <cell r="X2529">
            <v>165043.65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6419000</v>
          </cell>
          <cell r="F2742">
            <v>0</v>
          </cell>
          <cell r="G2742">
            <v>6419000</v>
          </cell>
          <cell r="H2742">
            <v>4169669.62</v>
          </cell>
          <cell r="I2742">
            <v>1094693.25</v>
          </cell>
          <cell r="J2742">
            <v>570434.61999999988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685067.97</v>
          </cell>
          <cell r="R2742">
            <v>2974789.1399999997</v>
          </cell>
          <cell r="S2742">
            <v>509812.51000000024</v>
          </cell>
          <cell r="T2742">
            <v>291974.83000000007</v>
          </cell>
          <cell r="U2742">
            <v>610075.55999999971</v>
          </cell>
          <cell r="V2742">
            <v>192642.86000000019</v>
          </cell>
          <cell r="W2742">
            <v>478085.20999999985</v>
          </cell>
          <cell r="X2742">
            <v>92349.41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33300000</v>
          </cell>
          <cell r="F2955">
            <v>6.9849193096160889E-10</v>
          </cell>
          <cell r="G2955">
            <v>33300000</v>
          </cell>
          <cell r="H2955">
            <v>4368284.26</v>
          </cell>
          <cell r="I2955">
            <v>10392415.749999996</v>
          </cell>
          <cell r="J2955">
            <v>4438579.2899999991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1259646.9300000002</v>
          </cell>
          <cell r="R2955">
            <v>1528943.9200000002</v>
          </cell>
          <cell r="S2955">
            <v>1579693.4100000001</v>
          </cell>
          <cell r="T2955">
            <v>3778836.3800000004</v>
          </cell>
          <cell r="U2955">
            <v>1556868.0100000002</v>
          </cell>
          <cell r="V2955">
            <v>5056711.3600000003</v>
          </cell>
          <cell r="W2955">
            <v>2930755.99</v>
          </cell>
          <cell r="X2955">
            <v>1507823.3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11344000</v>
          </cell>
          <cell r="F3168">
            <v>0</v>
          </cell>
          <cell r="G3168">
            <v>11344000</v>
          </cell>
          <cell r="H3168">
            <v>3764664.2800000012</v>
          </cell>
          <cell r="I3168">
            <v>3703703.8</v>
          </cell>
          <cell r="J3168">
            <v>1892991.9000000001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1883449</v>
          </cell>
          <cell r="R3168">
            <v>635462.55999999994</v>
          </cell>
          <cell r="S3168">
            <v>1245752.7200000002</v>
          </cell>
          <cell r="T3168">
            <v>1346905.4000000001</v>
          </cell>
          <cell r="U3168">
            <v>1306177.06</v>
          </cell>
          <cell r="V3168">
            <v>1050621.3399999999</v>
          </cell>
          <cell r="W3168">
            <v>976823.62999999989</v>
          </cell>
          <cell r="X3168">
            <v>916168.27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14146000</v>
          </cell>
          <cell r="F3381">
            <v>0</v>
          </cell>
          <cell r="G3381">
            <v>14146000</v>
          </cell>
          <cell r="H3381">
            <v>1402085.95</v>
          </cell>
          <cell r="I3381">
            <v>3030643.08</v>
          </cell>
          <cell r="J3381">
            <v>1503642.54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192954.69</v>
          </cell>
          <cell r="R3381">
            <v>347999.44</v>
          </cell>
          <cell r="S3381">
            <v>861131.82000000007</v>
          </cell>
          <cell r="T3381">
            <v>565564.69000000006</v>
          </cell>
          <cell r="U3381">
            <v>876349.16</v>
          </cell>
          <cell r="V3381">
            <v>1588729.23</v>
          </cell>
          <cell r="W3381">
            <v>577697.87</v>
          </cell>
          <cell r="X3381">
            <v>925944.66999999993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5509000</v>
          </cell>
          <cell r="F3594">
            <v>0</v>
          </cell>
          <cell r="G3594">
            <v>5509000</v>
          </cell>
          <cell r="H3594">
            <v>2364606.0299999998</v>
          </cell>
          <cell r="I3594">
            <v>1394053.7000000002</v>
          </cell>
          <cell r="J3594">
            <v>945870.16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988131.20000000007</v>
          </cell>
          <cell r="R3594">
            <v>658583.40999999992</v>
          </cell>
          <cell r="S3594">
            <v>717891.41999999993</v>
          </cell>
          <cell r="T3594">
            <v>670189.41999999993</v>
          </cell>
          <cell r="U3594">
            <v>402097.06</v>
          </cell>
          <cell r="V3594">
            <v>321767.22000000003</v>
          </cell>
          <cell r="W3594">
            <v>481896.62</v>
          </cell>
          <cell r="X3594">
            <v>463973.54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10058000</v>
          </cell>
          <cell r="F3807">
            <v>0</v>
          </cell>
          <cell r="G3807">
            <v>10058000</v>
          </cell>
          <cell r="H3807">
            <v>1721635.57</v>
          </cell>
          <cell r="I3807">
            <v>2570072.5</v>
          </cell>
          <cell r="J3807">
            <v>1570912.17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185778.83000000002</v>
          </cell>
          <cell r="R3807">
            <v>927174.23</v>
          </cell>
          <cell r="S3807">
            <v>608682.51</v>
          </cell>
          <cell r="T3807">
            <v>1403509.17</v>
          </cell>
          <cell r="U3807">
            <v>766289.17999999993</v>
          </cell>
          <cell r="V3807">
            <v>400274.14999999991</v>
          </cell>
          <cell r="W3807">
            <v>956267.68</v>
          </cell>
          <cell r="X3807">
            <v>614644.49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5202000</v>
          </cell>
          <cell r="F4020">
            <v>0</v>
          </cell>
          <cell r="G4020">
            <v>5202000</v>
          </cell>
          <cell r="H4020">
            <v>1306517.31</v>
          </cell>
          <cell r="I4020">
            <v>2299544.4800000004</v>
          </cell>
          <cell r="J4020">
            <v>766669.9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250058.86</v>
          </cell>
          <cell r="R4020">
            <v>302378.02</v>
          </cell>
          <cell r="S4020">
            <v>754080.43</v>
          </cell>
          <cell r="T4020">
            <v>510959.17000000004</v>
          </cell>
          <cell r="U4020">
            <v>176732.40999999997</v>
          </cell>
          <cell r="V4020">
            <v>1611852.9000000001</v>
          </cell>
          <cell r="W4020">
            <v>291810.33999999997</v>
          </cell>
          <cell r="X4020">
            <v>474859.56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6915646</v>
          </cell>
          <cell r="F4120">
            <v>0</v>
          </cell>
          <cell r="G4120">
            <v>6915646</v>
          </cell>
          <cell r="H4120">
            <v>1374126.26</v>
          </cell>
          <cell r="I4120">
            <v>4228446.17</v>
          </cell>
          <cell r="J4120">
            <v>82270.59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1374126.26</v>
          </cell>
          <cell r="S4120">
            <v>0</v>
          </cell>
          <cell r="T4120">
            <v>3477024.38</v>
          </cell>
          <cell r="U4120">
            <v>139946.25</v>
          </cell>
          <cell r="V4120">
            <v>611475.54</v>
          </cell>
          <cell r="W4120">
            <v>82270.59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7614000</v>
          </cell>
          <cell r="F4548">
            <v>0</v>
          </cell>
          <cell r="G4548">
            <v>7614000</v>
          </cell>
          <cell r="H4548">
            <v>1651354.3900000001</v>
          </cell>
          <cell r="I4548">
            <v>2013217.3699999999</v>
          </cell>
          <cell r="J4548">
            <v>1554259.62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1057021.4399999999</v>
          </cell>
          <cell r="S4548">
            <v>594332.94999999995</v>
          </cell>
          <cell r="T4548">
            <v>1014746.7899999999</v>
          </cell>
          <cell r="U4548">
            <v>989028.78999999992</v>
          </cell>
          <cell r="V4548">
            <v>9441.7899999999991</v>
          </cell>
          <cell r="W4548">
            <v>1033025.8099999999</v>
          </cell>
          <cell r="X4548">
            <v>521233.81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558608000</v>
          </cell>
          <cell r="F4661">
            <v>0</v>
          </cell>
          <cell r="G4661">
            <v>558608000</v>
          </cell>
          <cell r="H4661">
            <v>127152956.21000001</v>
          </cell>
          <cell r="I4661">
            <v>10007524.049999999</v>
          </cell>
          <cell r="J4661">
            <v>4151144.58</v>
          </cell>
          <cell r="K4661">
            <v>0</v>
          </cell>
          <cell r="L4661">
            <v>2456486.2599999998</v>
          </cell>
          <cell r="M4661">
            <v>5860879.1200000001</v>
          </cell>
          <cell r="N4661">
            <v>0</v>
          </cell>
          <cell r="O4661">
            <v>0</v>
          </cell>
          <cell r="P4661">
            <v>12834296.9</v>
          </cell>
          <cell r="Q4661">
            <v>0</v>
          </cell>
          <cell r="R4661">
            <v>114763253.62</v>
          </cell>
          <cell r="S4661">
            <v>9933216.3300000019</v>
          </cell>
          <cell r="T4661">
            <v>1763512.46</v>
          </cell>
          <cell r="U4661">
            <v>1066324.3199999998</v>
          </cell>
          <cell r="V4661">
            <v>1316808.1499999999</v>
          </cell>
          <cell r="W4661">
            <v>1940843.31</v>
          </cell>
          <cell r="X4661">
            <v>2210301.27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30852000</v>
          </cell>
          <cell r="F4696">
            <v>0</v>
          </cell>
          <cell r="G4696">
            <v>30852000</v>
          </cell>
          <cell r="H4696">
            <v>2325611.08</v>
          </cell>
          <cell r="I4696">
            <v>13365842</v>
          </cell>
          <cell r="J4696">
            <v>-6129245</v>
          </cell>
          <cell r="K4696">
            <v>0</v>
          </cell>
          <cell r="L4696">
            <v>0</v>
          </cell>
          <cell r="M4696">
            <v>844120</v>
          </cell>
          <cell r="N4696">
            <v>0</v>
          </cell>
          <cell r="O4696">
            <v>0</v>
          </cell>
          <cell r="P4696">
            <v>1616763.88</v>
          </cell>
          <cell r="Q4696">
            <v>0</v>
          </cell>
          <cell r="R4696">
            <v>1384000</v>
          </cell>
          <cell r="S4696">
            <v>941611.08</v>
          </cell>
          <cell r="T4696">
            <v>47040</v>
          </cell>
          <cell r="U4696">
            <v>6237341</v>
          </cell>
          <cell r="V4696">
            <v>6237341</v>
          </cell>
          <cell r="W4696">
            <v>-6237341</v>
          </cell>
          <cell r="X4696">
            <v>108096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606000</v>
          </cell>
          <cell r="F4700">
            <v>0</v>
          </cell>
          <cell r="G4700">
            <v>606000</v>
          </cell>
          <cell r="H4700">
            <v>162543.59999999998</v>
          </cell>
          <cell r="I4700">
            <v>162543.59999999998</v>
          </cell>
          <cell r="J4700">
            <v>108362.4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54181.2</v>
          </cell>
          <cell r="S4700">
            <v>108362.4</v>
          </cell>
          <cell r="T4700">
            <v>54181.2</v>
          </cell>
          <cell r="U4700">
            <v>54181.2</v>
          </cell>
          <cell r="V4700">
            <v>54181.2</v>
          </cell>
          <cell r="W4700">
            <v>54181.2</v>
          </cell>
          <cell r="X4700">
            <v>54181.2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10305000</v>
          </cell>
          <cell r="F4761">
            <v>0</v>
          </cell>
          <cell r="G4761">
            <v>10305000</v>
          </cell>
          <cell r="H4761">
            <v>2262386.48</v>
          </cell>
          <cell r="I4761">
            <v>2864485.33</v>
          </cell>
          <cell r="J4761">
            <v>2177049.1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1456181.68</v>
          </cell>
          <cell r="S4761">
            <v>806204.8</v>
          </cell>
          <cell r="T4761">
            <v>1446630.54</v>
          </cell>
          <cell r="U4761">
            <v>1408748.27</v>
          </cell>
          <cell r="V4761">
            <v>9106.52</v>
          </cell>
          <cell r="W4761">
            <v>1446830.55</v>
          </cell>
          <cell r="X4761">
            <v>730218.55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7689000</v>
          </cell>
          <cell r="F4874">
            <v>0</v>
          </cell>
          <cell r="G4874">
            <v>7689000</v>
          </cell>
          <cell r="H4874">
            <v>1248072.77</v>
          </cell>
          <cell r="I4874">
            <v>1608007.33</v>
          </cell>
          <cell r="J4874">
            <v>1059521.82</v>
          </cell>
          <cell r="K4874">
            <v>0</v>
          </cell>
          <cell r="L4874">
            <v>0</v>
          </cell>
          <cell r="M4874">
            <v>115830</v>
          </cell>
          <cell r="N4874">
            <v>0</v>
          </cell>
          <cell r="O4874">
            <v>0</v>
          </cell>
          <cell r="P4874">
            <v>138430</v>
          </cell>
          <cell r="Q4874">
            <v>0</v>
          </cell>
          <cell r="R4874">
            <v>830370</v>
          </cell>
          <cell r="S4874">
            <v>417702.77</v>
          </cell>
          <cell r="T4874">
            <v>605795.23</v>
          </cell>
          <cell r="U4874">
            <v>462907.63</v>
          </cell>
          <cell r="V4874">
            <v>423474.47</v>
          </cell>
          <cell r="W4874">
            <v>549514.53</v>
          </cell>
          <cell r="X4874">
            <v>510007.29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929000</v>
          </cell>
          <cell r="F4913">
            <v>0</v>
          </cell>
          <cell r="G4913">
            <v>929000</v>
          </cell>
          <cell r="H4913">
            <v>229569.36</v>
          </cell>
          <cell r="I4913">
            <v>235060.8</v>
          </cell>
          <cell r="J4913">
            <v>155486.88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153656.4</v>
          </cell>
          <cell r="S4913">
            <v>75912.960000000006</v>
          </cell>
          <cell r="T4913">
            <v>77743.44</v>
          </cell>
          <cell r="U4913">
            <v>79573.919999999998</v>
          </cell>
          <cell r="V4913">
            <v>77743.44</v>
          </cell>
          <cell r="W4913">
            <v>77743.44</v>
          </cell>
          <cell r="X4913">
            <v>77743.44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22489000</v>
          </cell>
          <cell r="F4974">
            <v>0</v>
          </cell>
          <cell r="G4974">
            <v>22489000</v>
          </cell>
          <cell r="H4974">
            <v>4694136.5599999996</v>
          </cell>
          <cell r="I4974">
            <v>5897297.25</v>
          </cell>
          <cell r="J4974">
            <v>4492695.3199999994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3013629.17</v>
          </cell>
          <cell r="S4974">
            <v>1680507.3900000001</v>
          </cell>
          <cell r="T4974">
            <v>2935382.03</v>
          </cell>
          <cell r="U4974">
            <v>2914812.61</v>
          </cell>
          <cell r="V4974">
            <v>47102.61</v>
          </cell>
          <cell r="W4974">
            <v>2992162.6599999997</v>
          </cell>
          <cell r="X4974">
            <v>1500532.6600000001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47937000</v>
          </cell>
          <cell r="F5087">
            <v>0</v>
          </cell>
          <cell r="G5087">
            <v>47937000</v>
          </cell>
          <cell r="H5087">
            <v>4762642.8099999996</v>
          </cell>
          <cell r="I5087">
            <v>9435344.4400000013</v>
          </cell>
          <cell r="J5087">
            <v>2334929.4</v>
          </cell>
          <cell r="K5087">
            <v>0</v>
          </cell>
          <cell r="L5087">
            <v>3072064.5499999993</v>
          </cell>
          <cell r="M5087">
            <v>6526060.4900000002</v>
          </cell>
          <cell r="N5087">
            <v>0</v>
          </cell>
          <cell r="O5087">
            <v>0</v>
          </cell>
          <cell r="P5087">
            <v>15775953.129999999</v>
          </cell>
          <cell r="Q5087">
            <v>0</v>
          </cell>
          <cell r="R5087">
            <v>402306.65</v>
          </cell>
          <cell r="S5087">
            <v>1288271.6099999999</v>
          </cell>
          <cell r="T5087">
            <v>943997.63</v>
          </cell>
          <cell r="U5087">
            <v>1600921.3599999999</v>
          </cell>
          <cell r="V5087">
            <v>364364.95999999996</v>
          </cell>
          <cell r="W5087">
            <v>1723424.75</v>
          </cell>
          <cell r="X5087">
            <v>611504.64999999991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1822000</v>
          </cell>
          <cell r="F5126">
            <v>0</v>
          </cell>
          <cell r="G5126">
            <v>1822000</v>
          </cell>
          <cell r="H5126">
            <v>483991.19999999995</v>
          </cell>
          <cell r="I5126">
            <v>483991.19999999995</v>
          </cell>
          <cell r="J5126">
            <v>322660.8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322660.8</v>
          </cell>
          <cell r="S5126">
            <v>161330.4</v>
          </cell>
          <cell r="T5126">
            <v>161330.4</v>
          </cell>
          <cell r="U5126">
            <v>161330.4</v>
          </cell>
          <cell r="V5126">
            <v>161330.4</v>
          </cell>
          <cell r="W5126">
            <v>161330.4</v>
          </cell>
          <cell r="X5126">
            <v>161330.4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1290643.2</v>
          </cell>
        </row>
        <row r="5187">
          <cell r="E5187">
            <v>29581000</v>
          </cell>
          <cell r="F5187">
            <v>0</v>
          </cell>
          <cell r="G5187">
            <v>29581000</v>
          </cell>
          <cell r="H5187">
            <v>6426530.3600000003</v>
          </cell>
          <cell r="I5187">
            <v>8161284.5599999996</v>
          </cell>
          <cell r="J5187">
            <v>6421048.0500000007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4112262.78</v>
          </cell>
          <cell r="S5187">
            <v>2314267.58</v>
          </cell>
          <cell r="T5187">
            <v>3992884.13</v>
          </cell>
          <cell r="U5187">
            <v>3968696.62</v>
          </cell>
          <cell r="V5187">
            <v>199703.81</v>
          </cell>
          <cell r="W5187">
            <v>2281810.34</v>
          </cell>
          <cell r="X5187">
            <v>4139237.71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25926000</v>
          </cell>
          <cell r="F5300">
            <v>0</v>
          </cell>
          <cell r="G5300">
            <v>25926000</v>
          </cell>
          <cell r="H5300">
            <v>3101660.16</v>
          </cell>
          <cell r="I5300">
            <v>6447571.2400000002</v>
          </cell>
          <cell r="J5300">
            <v>2067004.61</v>
          </cell>
          <cell r="K5300">
            <v>0</v>
          </cell>
          <cell r="L5300">
            <v>644843.55000000005</v>
          </cell>
          <cell r="M5300">
            <v>3235286.65</v>
          </cell>
          <cell r="N5300">
            <v>0</v>
          </cell>
          <cell r="O5300">
            <v>0</v>
          </cell>
          <cell r="P5300">
            <v>4978107.8500000006</v>
          </cell>
          <cell r="Q5300">
            <v>0</v>
          </cell>
          <cell r="R5300">
            <v>1595908.9999999998</v>
          </cell>
          <cell r="S5300">
            <v>860907.61</v>
          </cell>
          <cell r="T5300">
            <v>1655889.15</v>
          </cell>
          <cell r="U5300">
            <v>1037646</v>
          </cell>
          <cell r="V5300">
            <v>518749.44</v>
          </cell>
          <cell r="W5300">
            <v>240514.9</v>
          </cell>
          <cell r="X5300">
            <v>1826489.71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2644000</v>
          </cell>
          <cell r="F5339">
            <v>0</v>
          </cell>
          <cell r="G5339">
            <v>2644000</v>
          </cell>
          <cell r="H5339">
            <v>684822.66</v>
          </cell>
          <cell r="I5339">
            <v>691057.71</v>
          </cell>
          <cell r="J5339">
            <v>486649.93000000005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463086.37</v>
          </cell>
          <cell r="S5339">
            <v>221736.29</v>
          </cell>
          <cell r="T5339">
            <v>225865.68</v>
          </cell>
          <cell r="U5339">
            <v>229430.67</v>
          </cell>
          <cell r="V5339">
            <v>235761.36</v>
          </cell>
          <cell r="W5339">
            <v>234865.2</v>
          </cell>
          <cell r="X5339">
            <v>251784.73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27515000</v>
          </cell>
          <cell r="F5613">
            <v>0</v>
          </cell>
          <cell r="G5613">
            <v>27515000</v>
          </cell>
          <cell r="H5613">
            <v>6401669.9000000004</v>
          </cell>
          <cell r="I5613">
            <v>6042270.5599999996</v>
          </cell>
          <cell r="J5613">
            <v>2801158.19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4421389.08</v>
          </cell>
          <cell r="S5613">
            <v>1980280.82</v>
          </cell>
          <cell r="T5613">
            <v>1560843.28</v>
          </cell>
          <cell r="U5613">
            <v>2856667.52</v>
          </cell>
          <cell r="V5613">
            <v>1624759.76</v>
          </cell>
          <cell r="W5613">
            <v>1424141.74</v>
          </cell>
          <cell r="X5613">
            <v>1377016.45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41843000</v>
          </cell>
          <cell r="F5726">
            <v>0</v>
          </cell>
          <cell r="G5726">
            <v>41843000</v>
          </cell>
          <cell r="H5726">
            <v>541764.28</v>
          </cell>
          <cell r="I5726">
            <v>1334599.51</v>
          </cell>
          <cell r="J5726">
            <v>552678.76</v>
          </cell>
          <cell r="K5726">
            <v>0</v>
          </cell>
          <cell r="L5726">
            <v>379189.06</v>
          </cell>
          <cell r="M5726">
            <v>837066.12999999989</v>
          </cell>
          <cell r="N5726">
            <v>0</v>
          </cell>
          <cell r="O5726">
            <v>0</v>
          </cell>
          <cell r="P5726">
            <v>2391680.2799999998</v>
          </cell>
          <cell r="Q5726">
            <v>0</v>
          </cell>
          <cell r="R5726">
            <v>108971.11</v>
          </cell>
          <cell r="S5726">
            <v>53604.11</v>
          </cell>
          <cell r="T5726">
            <v>116775.07</v>
          </cell>
          <cell r="U5726">
            <v>201846.36000000002</v>
          </cell>
          <cell r="V5726">
            <v>178911.95</v>
          </cell>
          <cell r="W5726">
            <v>164556.39000000001</v>
          </cell>
          <cell r="X5726">
            <v>388122.37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3652000</v>
          </cell>
          <cell r="F5826">
            <v>0</v>
          </cell>
          <cell r="G5826">
            <v>3652000</v>
          </cell>
          <cell r="H5826">
            <v>816468.63</v>
          </cell>
          <cell r="I5826">
            <v>996544.74000000011</v>
          </cell>
          <cell r="J5826">
            <v>530312.41999999993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257696.32</v>
          </cell>
          <cell r="R5826">
            <v>262616.09999999998</v>
          </cell>
          <cell r="S5826">
            <v>296156.21000000002</v>
          </cell>
          <cell r="T5826">
            <v>259896.31999999995</v>
          </cell>
          <cell r="U5826">
            <v>476492.20999999996</v>
          </cell>
          <cell r="V5826">
            <v>260156.2100000002</v>
          </cell>
          <cell r="W5826">
            <v>270156.20999999996</v>
          </cell>
          <cell r="X5826">
            <v>260156.20999999996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513000</v>
          </cell>
          <cell r="F5939">
            <v>0</v>
          </cell>
          <cell r="G5939">
            <v>513000</v>
          </cell>
          <cell r="H5939">
            <v>105238.73000000001</v>
          </cell>
          <cell r="I5939">
            <v>7918.7199999999993</v>
          </cell>
          <cell r="J5939">
            <v>178964.18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63998.73</v>
          </cell>
          <cell r="S5939">
            <v>41240</v>
          </cell>
          <cell r="T5939">
            <v>1960</v>
          </cell>
          <cell r="U5939">
            <v>2439</v>
          </cell>
          <cell r="V5939">
            <v>3519.72</v>
          </cell>
          <cell r="W5939">
            <v>28874.18</v>
          </cell>
          <cell r="X5939">
            <v>150090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3652000</v>
          </cell>
          <cell r="F6039">
            <v>0</v>
          </cell>
          <cell r="G6039">
            <v>3652000</v>
          </cell>
          <cell r="H6039">
            <v>822468.75</v>
          </cell>
          <cell r="I6039">
            <v>996804.75</v>
          </cell>
          <cell r="J6039">
            <v>520312.5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302156.25</v>
          </cell>
          <cell r="T6039">
            <v>260156.25</v>
          </cell>
          <cell r="U6039">
            <v>476492.25</v>
          </cell>
          <cell r="V6039">
            <v>260156.25</v>
          </cell>
          <cell r="W6039">
            <v>260156.25</v>
          </cell>
          <cell r="X6039">
            <v>260156.25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653000</v>
          </cell>
          <cell r="F6152">
            <v>0</v>
          </cell>
          <cell r="G6152">
            <v>653000</v>
          </cell>
          <cell r="H6152">
            <v>35142.11</v>
          </cell>
          <cell r="I6152">
            <v>189366.73</v>
          </cell>
          <cell r="J6152">
            <v>51793.03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6600</v>
          </cell>
          <cell r="R6152">
            <v>2530</v>
          </cell>
          <cell r="S6152">
            <v>26012.11</v>
          </cell>
          <cell r="T6152">
            <v>48142.73</v>
          </cell>
          <cell r="U6152">
            <v>7518</v>
          </cell>
          <cell r="V6152">
            <v>133706</v>
          </cell>
          <cell r="W6152">
            <v>19700.740000000002</v>
          </cell>
          <cell r="X6152">
            <v>32092.29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3652000</v>
          </cell>
          <cell r="F6252">
            <v>0</v>
          </cell>
          <cell r="G6252">
            <v>3652000</v>
          </cell>
          <cell r="H6252">
            <v>822468.75</v>
          </cell>
          <cell r="I6252">
            <v>996804.75</v>
          </cell>
          <cell r="J6252">
            <v>520612.5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257696.32</v>
          </cell>
          <cell r="R6252">
            <v>262616.18</v>
          </cell>
          <cell r="S6252">
            <v>302156.25</v>
          </cell>
          <cell r="T6252">
            <v>260156.25</v>
          </cell>
          <cell r="U6252">
            <v>476492.25</v>
          </cell>
          <cell r="V6252">
            <v>260156.25</v>
          </cell>
          <cell r="W6252">
            <v>260156.25</v>
          </cell>
          <cell r="X6252">
            <v>260456.25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607000</v>
          </cell>
          <cell r="F6365">
            <v>0</v>
          </cell>
          <cell r="G6365">
            <v>607000</v>
          </cell>
          <cell r="H6365">
            <v>85570.84</v>
          </cell>
          <cell r="I6365">
            <v>43620.08</v>
          </cell>
          <cell r="J6365">
            <v>159962.10999999999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22785.51</v>
          </cell>
          <cell r="S6365">
            <v>62785.33</v>
          </cell>
          <cell r="T6365">
            <v>22951.13</v>
          </cell>
          <cell r="U6365">
            <v>16669.78</v>
          </cell>
          <cell r="V6365">
            <v>3999.17</v>
          </cell>
          <cell r="W6365">
            <v>5538.58</v>
          </cell>
          <cell r="X6365">
            <v>154423.53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3652000</v>
          </cell>
          <cell r="F6465">
            <v>0</v>
          </cell>
          <cell r="G6465">
            <v>3652000</v>
          </cell>
          <cell r="H6465">
            <v>679901.49</v>
          </cell>
          <cell r="I6465">
            <v>838428.29999999993</v>
          </cell>
          <cell r="J6465">
            <v>409023.27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177103</v>
          </cell>
          <cell r="R6465">
            <v>253064.08</v>
          </cell>
          <cell r="S6465">
            <v>249734.41</v>
          </cell>
          <cell r="T6465">
            <v>216136.21</v>
          </cell>
          <cell r="U6465">
            <v>404176.49</v>
          </cell>
          <cell r="V6465">
            <v>218115.6</v>
          </cell>
          <cell r="W6465">
            <v>214656.8</v>
          </cell>
          <cell r="X6465">
            <v>194366.47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780000</v>
          </cell>
          <cell r="F6578">
            <v>0</v>
          </cell>
          <cell r="G6578">
            <v>780000</v>
          </cell>
          <cell r="H6578">
            <v>13111.4</v>
          </cell>
          <cell r="I6578">
            <v>61561.26</v>
          </cell>
          <cell r="J6578">
            <v>81786.540000000008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4500</v>
          </cell>
          <cell r="R6578">
            <v>2183.54</v>
          </cell>
          <cell r="S6578">
            <v>6427.86</v>
          </cell>
          <cell r="T6578">
            <v>32555.54</v>
          </cell>
          <cell r="U6578">
            <v>17687</v>
          </cell>
          <cell r="V6578">
            <v>11318.720000000001</v>
          </cell>
          <cell r="W6578">
            <v>47230.539999999994</v>
          </cell>
          <cell r="X6578">
            <v>34556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3665000</v>
          </cell>
          <cell r="F6678">
            <v>0</v>
          </cell>
          <cell r="G6678">
            <v>3665000</v>
          </cell>
          <cell r="H6678">
            <v>750438.69</v>
          </cell>
          <cell r="I6678">
            <v>987387.78</v>
          </cell>
          <cell r="J6678">
            <v>520312.5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238146.23</v>
          </cell>
          <cell r="S6678">
            <v>274146.23</v>
          </cell>
          <cell r="T6678">
            <v>268212.28000000003</v>
          </cell>
          <cell r="U6678">
            <v>459019.25</v>
          </cell>
          <cell r="V6678">
            <v>260156.25</v>
          </cell>
          <cell r="W6678">
            <v>260156.25</v>
          </cell>
          <cell r="X6678">
            <v>260156.25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524000</v>
          </cell>
          <cell r="F6791">
            <v>0</v>
          </cell>
          <cell r="G6791">
            <v>524000</v>
          </cell>
          <cell r="H6791">
            <v>50541.34</v>
          </cell>
          <cell r="I6791">
            <v>67559</v>
          </cell>
          <cell r="J6791">
            <v>177665.90000000002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5050</v>
          </cell>
          <cell r="R6791">
            <v>28594</v>
          </cell>
          <cell r="S6791">
            <v>16897.34</v>
          </cell>
          <cell r="T6791">
            <v>14053</v>
          </cell>
          <cell r="U6791">
            <v>15017</v>
          </cell>
          <cell r="V6791">
            <v>38489</v>
          </cell>
          <cell r="W6791">
            <v>112208.36</v>
          </cell>
          <cell r="X6791">
            <v>65457.54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3665000</v>
          </cell>
          <cell r="F6891">
            <v>0</v>
          </cell>
          <cell r="G6891">
            <v>3665000</v>
          </cell>
          <cell r="H6891">
            <v>819840.63</v>
          </cell>
          <cell r="I6891">
            <v>996804.75</v>
          </cell>
          <cell r="J6891">
            <v>520312.5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257528.17</v>
          </cell>
          <cell r="R6891">
            <v>260156.21</v>
          </cell>
          <cell r="S6891">
            <v>302156.25</v>
          </cell>
          <cell r="T6891">
            <v>260156.25</v>
          </cell>
          <cell r="U6891">
            <v>476492.25</v>
          </cell>
          <cell r="V6891">
            <v>260156.25</v>
          </cell>
          <cell r="W6891">
            <v>260156.25</v>
          </cell>
          <cell r="X6891">
            <v>260156.25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469000</v>
          </cell>
          <cell r="F7004">
            <v>0</v>
          </cell>
          <cell r="G7004">
            <v>469000</v>
          </cell>
          <cell r="H7004">
            <v>88292.41</v>
          </cell>
          <cell r="I7004">
            <v>59103.360000000001</v>
          </cell>
          <cell r="J7004">
            <v>46847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4400</v>
          </cell>
          <cell r="R7004">
            <v>53920</v>
          </cell>
          <cell r="S7004">
            <v>29972.41</v>
          </cell>
          <cell r="T7004">
            <v>19500.5</v>
          </cell>
          <cell r="U7004">
            <v>20283.98</v>
          </cell>
          <cell r="V7004">
            <v>19318.88</v>
          </cell>
          <cell r="W7004">
            <v>12122.5</v>
          </cell>
          <cell r="X7004">
            <v>34724.5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3652000</v>
          </cell>
          <cell r="F7104">
            <v>0</v>
          </cell>
          <cell r="G7104">
            <v>3652000</v>
          </cell>
          <cell r="H7104">
            <v>822468.71</v>
          </cell>
          <cell r="I7104">
            <v>964954.23</v>
          </cell>
          <cell r="J7104">
            <v>550132.75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260156.21</v>
          </cell>
          <cell r="R7104">
            <v>260156.25</v>
          </cell>
          <cell r="S7104">
            <v>302156.25</v>
          </cell>
          <cell r="T7104">
            <v>258125.98</v>
          </cell>
          <cell r="U7104">
            <v>476492.25</v>
          </cell>
          <cell r="V7104">
            <v>230336</v>
          </cell>
          <cell r="W7104">
            <v>289976.5</v>
          </cell>
          <cell r="X7104">
            <v>260156.25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476000</v>
          </cell>
          <cell r="F7217">
            <v>0</v>
          </cell>
          <cell r="G7217">
            <v>476000</v>
          </cell>
          <cell r="H7217">
            <v>313904.51</v>
          </cell>
          <cell r="I7217">
            <v>139975.09</v>
          </cell>
          <cell r="J7217">
            <v>18684.400000000001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44976</v>
          </cell>
          <cell r="R7217">
            <v>120529</v>
          </cell>
          <cell r="S7217">
            <v>148399.51</v>
          </cell>
          <cell r="T7217">
            <v>87746.680000000008</v>
          </cell>
          <cell r="U7217">
            <v>22124.34</v>
          </cell>
          <cell r="V7217">
            <v>30104.07</v>
          </cell>
          <cell r="W7217">
            <v>18684.400000000001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3652000</v>
          </cell>
          <cell r="F7317">
            <v>0</v>
          </cell>
          <cell r="G7317">
            <v>3652000</v>
          </cell>
          <cell r="H7317">
            <v>822983.35000000009</v>
          </cell>
          <cell r="I7317">
            <v>998594.15</v>
          </cell>
          <cell r="J7317">
            <v>520312.42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260670.93</v>
          </cell>
          <cell r="R7317">
            <v>302156.21000000002</v>
          </cell>
          <cell r="S7317">
            <v>260156.21000000002</v>
          </cell>
          <cell r="T7317">
            <v>260156.21</v>
          </cell>
          <cell r="U7317">
            <v>476492.21</v>
          </cell>
          <cell r="V7317">
            <v>261945.73</v>
          </cell>
          <cell r="W7317">
            <v>260156.21</v>
          </cell>
          <cell r="X7317">
            <v>260156.21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635000</v>
          </cell>
          <cell r="F7430">
            <v>0</v>
          </cell>
          <cell r="G7430">
            <v>635000</v>
          </cell>
          <cell r="H7430">
            <v>241423.71999999997</v>
          </cell>
          <cell r="I7430">
            <v>-25120.300000000003</v>
          </cell>
          <cell r="J7430">
            <v>144619.20000000001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116963.31999999999</v>
          </cell>
          <cell r="S7430">
            <v>124460.4</v>
          </cell>
          <cell r="T7430">
            <v>33177.919999999998</v>
          </cell>
          <cell r="U7430">
            <v>6771.78</v>
          </cell>
          <cell r="V7430">
            <v>-65070</v>
          </cell>
          <cell r="W7430">
            <v>115004</v>
          </cell>
          <cell r="X7430">
            <v>29615.200000000001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3652000</v>
          </cell>
          <cell r="F7530">
            <v>0</v>
          </cell>
          <cell r="G7530">
            <v>3652000</v>
          </cell>
          <cell r="H7530">
            <v>711198.48</v>
          </cell>
          <cell r="I7530">
            <v>881768.54999999993</v>
          </cell>
          <cell r="J7530">
            <v>467418.33999999997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225066.16</v>
          </cell>
          <cell r="R7530">
            <v>225066.16</v>
          </cell>
          <cell r="S7530">
            <v>261066.16</v>
          </cell>
          <cell r="T7530">
            <v>225066.16</v>
          </cell>
          <cell r="U7530">
            <v>412392.16</v>
          </cell>
          <cell r="V7530">
            <v>244310.23</v>
          </cell>
          <cell r="W7530">
            <v>207262.09</v>
          </cell>
          <cell r="X7530">
            <v>260156.25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569000</v>
          </cell>
          <cell r="F7643">
            <v>0</v>
          </cell>
          <cell r="G7643">
            <v>569000</v>
          </cell>
          <cell r="H7643">
            <v>127264.41</v>
          </cell>
          <cell r="I7643">
            <v>207272.95</v>
          </cell>
          <cell r="J7643">
            <v>104691.36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19145.739999999998</v>
          </cell>
          <cell r="S7643">
            <v>108118.67</v>
          </cell>
          <cell r="T7643">
            <v>131121.20000000001</v>
          </cell>
          <cell r="U7643">
            <v>56907.68</v>
          </cell>
          <cell r="V7643">
            <v>19244.07</v>
          </cell>
          <cell r="W7643">
            <v>100491.36</v>
          </cell>
          <cell r="X7643">
            <v>4200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3652000</v>
          </cell>
          <cell r="F7743">
            <v>0</v>
          </cell>
          <cell r="G7743">
            <v>3652000</v>
          </cell>
          <cell r="H7743">
            <v>1507476.75</v>
          </cell>
          <cell r="I7743">
            <v>309259.73</v>
          </cell>
          <cell r="J7743">
            <v>518732.84000000032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1411836.25</v>
          </cell>
          <cell r="R7743">
            <v>29820.25</v>
          </cell>
          <cell r="S7743">
            <v>65820.25</v>
          </cell>
          <cell r="T7743">
            <v>6000</v>
          </cell>
          <cell r="U7743">
            <v>246156.25</v>
          </cell>
          <cell r="V7743">
            <v>57103.479999999981</v>
          </cell>
          <cell r="W7743">
            <v>251701.16999999993</v>
          </cell>
          <cell r="X7743">
            <v>267031.67000000039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522000</v>
          </cell>
          <cell r="F7856">
            <v>0</v>
          </cell>
          <cell r="G7856">
            <v>522000</v>
          </cell>
          <cell r="H7856">
            <v>169732.52</v>
          </cell>
          <cell r="I7856">
            <v>131415.51</v>
          </cell>
          <cell r="J7856">
            <v>130814.97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60099</v>
          </cell>
          <cell r="R7856">
            <v>-10573.189999999999</v>
          </cell>
          <cell r="S7856">
            <v>120206.71</v>
          </cell>
          <cell r="T7856">
            <v>69005.81</v>
          </cell>
          <cell r="U7856">
            <v>27914.219999999998</v>
          </cell>
          <cell r="V7856">
            <v>34495.480000000003</v>
          </cell>
          <cell r="W7856">
            <v>75304.97</v>
          </cell>
          <cell r="X7856">
            <v>55510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3665000</v>
          </cell>
          <cell r="F7956">
            <v>0</v>
          </cell>
          <cell r="G7956">
            <v>3665000</v>
          </cell>
          <cell r="H7956">
            <v>745238.56</v>
          </cell>
          <cell r="I7956">
            <v>914563.52</v>
          </cell>
          <cell r="J7956">
            <v>476292.4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227783.28</v>
          </cell>
          <cell r="R7956">
            <v>239319.08</v>
          </cell>
          <cell r="S7956">
            <v>278136.2</v>
          </cell>
          <cell r="T7956">
            <v>239408.12</v>
          </cell>
          <cell r="U7956">
            <v>437009.2</v>
          </cell>
          <cell r="V7956">
            <v>238146.2</v>
          </cell>
          <cell r="W7956">
            <v>210863</v>
          </cell>
          <cell r="X7956">
            <v>265429.40000000002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731000</v>
          </cell>
          <cell r="F8069">
            <v>0</v>
          </cell>
          <cell r="G8069">
            <v>731000</v>
          </cell>
          <cell r="H8069">
            <v>17410</v>
          </cell>
          <cell r="I8069">
            <v>271403.03000000003</v>
          </cell>
          <cell r="J8069">
            <v>170541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11330</v>
          </cell>
          <cell r="S8069">
            <v>6080</v>
          </cell>
          <cell r="T8069">
            <v>156241.03</v>
          </cell>
          <cell r="U8069">
            <v>73922</v>
          </cell>
          <cell r="V8069">
            <v>41240</v>
          </cell>
          <cell r="W8069">
            <v>121823</v>
          </cell>
          <cell r="X8069">
            <v>48718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5557000</v>
          </cell>
          <cell r="F8169">
            <v>0</v>
          </cell>
          <cell r="G8169">
            <v>5557000</v>
          </cell>
          <cell r="H8169">
            <v>1245546.9900000002</v>
          </cell>
          <cell r="I8169">
            <v>1525316.9900000002</v>
          </cell>
          <cell r="J8169">
            <v>790804.56999999983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397182.33000000019</v>
          </cell>
          <cell r="R8169">
            <v>397182.33000000007</v>
          </cell>
          <cell r="S8169">
            <v>451182.33</v>
          </cell>
          <cell r="T8169">
            <v>397182.33000000007</v>
          </cell>
          <cell r="U8169">
            <v>1082722.33</v>
          </cell>
          <cell r="V8169">
            <v>45412.33</v>
          </cell>
          <cell r="W8169">
            <v>393622.23999999993</v>
          </cell>
          <cell r="X8169">
            <v>397182.32999999996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621000</v>
          </cell>
          <cell r="F8282">
            <v>0</v>
          </cell>
          <cell r="G8282">
            <v>621000</v>
          </cell>
          <cell r="H8282">
            <v>173214.99</v>
          </cell>
          <cell r="I8282">
            <v>226858.77000000002</v>
          </cell>
          <cell r="J8282">
            <v>70220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92028.26999999999</v>
          </cell>
          <cell r="R8282">
            <v>-18617.879999999997</v>
          </cell>
          <cell r="S8282">
            <v>99804.6</v>
          </cell>
          <cell r="T8282">
            <v>114088.84</v>
          </cell>
          <cell r="U8282">
            <v>108286.93000000001</v>
          </cell>
          <cell r="V8282">
            <v>4483</v>
          </cell>
          <cell r="W8282">
            <v>26433.08</v>
          </cell>
          <cell r="X8282">
            <v>43786.92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3652000</v>
          </cell>
          <cell r="F8382">
            <v>0</v>
          </cell>
          <cell r="G8382">
            <v>3652000</v>
          </cell>
          <cell r="H8382">
            <v>796322.96</v>
          </cell>
          <cell r="I8382">
            <v>992921.05</v>
          </cell>
          <cell r="J8382">
            <v>521012.6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233310.52</v>
          </cell>
          <cell r="R8382">
            <v>292696.32000000001</v>
          </cell>
          <cell r="S8382">
            <v>270316.12</v>
          </cell>
          <cell r="T8382">
            <v>259641.5</v>
          </cell>
          <cell r="U8382">
            <v>476492.25</v>
          </cell>
          <cell r="V8382">
            <v>256787.3</v>
          </cell>
          <cell r="W8382">
            <v>287516.67</v>
          </cell>
          <cell r="X8382">
            <v>233495.93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557000</v>
          </cell>
          <cell r="F8495">
            <v>0</v>
          </cell>
          <cell r="G8495">
            <v>557000</v>
          </cell>
          <cell r="H8495">
            <v>90670</v>
          </cell>
          <cell r="I8495">
            <v>157410.41</v>
          </cell>
          <cell r="J8495">
            <v>-4052.41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36560</v>
          </cell>
          <cell r="S8495">
            <v>54110</v>
          </cell>
          <cell r="T8495">
            <v>9700</v>
          </cell>
          <cell r="U8495">
            <v>30000</v>
          </cell>
          <cell r="V8495">
            <v>117710.40999999999</v>
          </cell>
          <cell r="W8495">
            <v>-19021.41</v>
          </cell>
          <cell r="X8495">
            <v>14969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3665000</v>
          </cell>
          <cell r="F8595">
            <v>0</v>
          </cell>
          <cell r="G8595">
            <v>3665000</v>
          </cell>
          <cell r="H8595">
            <v>1264812.21</v>
          </cell>
          <cell r="I8595">
            <v>866804.42999999993</v>
          </cell>
          <cell r="J8595">
            <v>526312.5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324156.79999999999</v>
          </cell>
          <cell r="R8595">
            <v>303485.09999999998</v>
          </cell>
          <cell r="S8595">
            <v>637170.31000000006</v>
          </cell>
          <cell r="T8595">
            <v>262256.25</v>
          </cell>
          <cell r="U8595">
            <v>344391.93</v>
          </cell>
          <cell r="V8595">
            <v>260156.25</v>
          </cell>
          <cell r="W8595">
            <v>266156.25</v>
          </cell>
          <cell r="X8595">
            <v>260156.25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520000</v>
          </cell>
          <cell r="F8708">
            <v>0</v>
          </cell>
          <cell r="G8708">
            <v>520000</v>
          </cell>
          <cell r="H8708">
            <v>130226</v>
          </cell>
          <cell r="I8708">
            <v>214897</v>
          </cell>
          <cell r="J8708">
            <v>119366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50300</v>
          </cell>
          <cell r="R8708">
            <v>39426</v>
          </cell>
          <cell r="S8708">
            <v>40500</v>
          </cell>
          <cell r="T8708">
            <v>50000</v>
          </cell>
          <cell r="U8708">
            <v>83841</v>
          </cell>
          <cell r="V8708">
            <v>81056</v>
          </cell>
          <cell r="W8708">
            <v>8756</v>
          </cell>
          <cell r="X8708">
            <v>110610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5557000</v>
          </cell>
          <cell r="F8808">
            <v>0</v>
          </cell>
          <cell r="G8808">
            <v>5557000</v>
          </cell>
          <cell r="H8808">
            <v>1245546.99</v>
          </cell>
          <cell r="I8808">
            <v>1171009.97</v>
          </cell>
          <cell r="J8808">
            <v>1105774.5499999998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397182.33</v>
          </cell>
          <cell r="R8808">
            <v>397182.33</v>
          </cell>
          <cell r="S8808">
            <v>451182.33</v>
          </cell>
          <cell r="T8808">
            <v>397182.33</v>
          </cell>
          <cell r="U8808">
            <v>730952.32999999984</v>
          </cell>
          <cell r="V8808">
            <v>42875.31</v>
          </cell>
          <cell r="W8808">
            <v>711129.23999999976</v>
          </cell>
          <cell r="X8808">
            <v>394645.31000000006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126000</v>
          </cell>
          <cell r="F8921">
            <v>0</v>
          </cell>
          <cell r="G8921">
            <v>126000</v>
          </cell>
          <cell r="H8921">
            <v>55116.800000000003</v>
          </cell>
          <cell r="I8921">
            <v>10799.04</v>
          </cell>
          <cell r="J8921">
            <v>14084.16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33900.720000000001</v>
          </cell>
          <cell r="S8921">
            <v>21216.080000000002</v>
          </cell>
          <cell r="T8921">
            <v>10799.04</v>
          </cell>
          <cell r="U8921">
            <v>0</v>
          </cell>
          <cell r="V8921">
            <v>0</v>
          </cell>
          <cell r="W8921">
            <v>604.1600000000326</v>
          </cell>
          <cell r="X8921">
            <v>13479.999999999967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3665000</v>
          </cell>
          <cell r="F9021">
            <v>0</v>
          </cell>
          <cell r="G9021">
            <v>3665000</v>
          </cell>
          <cell r="H9021">
            <v>835269.35000000009</v>
          </cell>
          <cell r="I9021">
            <v>972744.42999999993</v>
          </cell>
          <cell r="J9021">
            <v>522112.5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244336</v>
          </cell>
          <cell r="R9021">
            <v>289066.80000000005</v>
          </cell>
          <cell r="S9021">
            <v>301866.55</v>
          </cell>
          <cell r="T9021">
            <v>261156.25</v>
          </cell>
          <cell r="U9021">
            <v>477242.25</v>
          </cell>
          <cell r="V9021">
            <v>234345.93</v>
          </cell>
          <cell r="W9021">
            <v>261056.25</v>
          </cell>
          <cell r="X9021">
            <v>261056.25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664000</v>
          </cell>
          <cell r="F9134">
            <v>0</v>
          </cell>
          <cell r="G9134">
            <v>664000</v>
          </cell>
          <cell r="H9134">
            <v>32120.39</v>
          </cell>
          <cell r="I9134">
            <v>345447.89</v>
          </cell>
          <cell r="J9134">
            <v>55237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12177.96</v>
          </cell>
          <cell r="R9134">
            <v>9563.43</v>
          </cell>
          <cell r="S9134">
            <v>10379</v>
          </cell>
          <cell r="T9134">
            <v>4162.83</v>
          </cell>
          <cell r="U9134">
            <v>134743</v>
          </cell>
          <cell r="V9134">
            <v>206542.06</v>
          </cell>
          <cell r="W9134">
            <v>39057</v>
          </cell>
          <cell r="X9134">
            <v>16180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3992202000</v>
          </cell>
          <cell r="F9666">
            <v>0</v>
          </cell>
          <cell r="G9666">
            <v>3992202000</v>
          </cell>
          <cell r="H9666">
            <v>905077073.73999977</v>
          </cell>
          <cell r="I9666">
            <v>979230090.35000026</v>
          </cell>
          <cell r="J9666">
            <v>18373948.66</v>
          </cell>
          <cell r="K9666">
            <v>0</v>
          </cell>
          <cell r="L9666">
            <v>867638342.33999979</v>
          </cell>
          <cell r="M9666">
            <v>943672892.39000022</v>
          </cell>
          <cell r="N9666">
            <v>0</v>
          </cell>
          <cell r="O9666">
            <v>0</v>
          </cell>
          <cell r="P9666">
            <v>2329651045.6599998</v>
          </cell>
          <cell r="Q9666">
            <v>0</v>
          </cell>
          <cell r="R9666">
            <v>18781816.920000002</v>
          </cell>
          <cell r="S9666">
            <v>18656914.48</v>
          </cell>
          <cell r="T9666">
            <v>9291898</v>
          </cell>
          <cell r="U9666">
            <v>16940357.210000001</v>
          </cell>
          <cell r="V9666">
            <v>9324942.75</v>
          </cell>
          <cell r="W9666">
            <v>9223102.9600000009</v>
          </cell>
          <cell r="X9666">
            <v>9150845.6999999993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84194815000</v>
          </cell>
          <cell r="F9779">
            <v>0</v>
          </cell>
          <cell r="G9779">
            <v>84194815000</v>
          </cell>
          <cell r="H9779">
            <v>7612055453.1000004</v>
          </cell>
          <cell r="I9779">
            <v>24068008976.719994</v>
          </cell>
          <cell r="J9779">
            <v>13663497516.859997</v>
          </cell>
          <cell r="K9779">
            <v>0</v>
          </cell>
          <cell r="L9779">
            <v>390117357.22000003</v>
          </cell>
          <cell r="M9779">
            <v>342724207.35000002</v>
          </cell>
          <cell r="N9779">
            <v>0</v>
          </cell>
          <cell r="O9779">
            <v>0</v>
          </cell>
          <cell r="P9779">
            <v>1165696321.1359999</v>
          </cell>
          <cell r="Q9779">
            <v>0</v>
          </cell>
          <cell r="R9779">
            <v>6887128771.6800003</v>
          </cell>
          <cell r="S9779">
            <v>334809324.20000005</v>
          </cell>
          <cell r="T9779">
            <v>119492910.60000001</v>
          </cell>
          <cell r="U9779">
            <v>14726240413.890001</v>
          </cell>
          <cell r="V9779">
            <v>8879551444.8799992</v>
          </cell>
          <cell r="W9779">
            <v>6329903.6600000001</v>
          </cell>
          <cell r="X9779">
            <v>13657167613.199999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781732000</v>
          </cell>
          <cell r="F9785">
            <v>0</v>
          </cell>
          <cell r="G9785">
            <v>781732000</v>
          </cell>
          <cell r="H9785">
            <v>3935217.88</v>
          </cell>
          <cell r="I9785">
            <v>9333674.8699999992</v>
          </cell>
          <cell r="J9785">
            <v>1788000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89905410.950000003</v>
          </cell>
          <cell r="Q9785">
            <v>0</v>
          </cell>
          <cell r="R9785">
            <v>0</v>
          </cell>
          <cell r="S9785">
            <v>3935217.88</v>
          </cell>
          <cell r="T9785">
            <v>9288984.8699999992</v>
          </cell>
          <cell r="U9785">
            <v>44690</v>
          </cell>
          <cell r="V9785">
            <v>0</v>
          </cell>
          <cell r="W9785">
            <v>1788000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13246000</v>
          </cell>
          <cell r="F10092">
            <v>0</v>
          </cell>
          <cell r="G10092">
            <v>13246000</v>
          </cell>
          <cell r="H10092">
            <v>2699768.07</v>
          </cell>
          <cell r="I10092">
            <v>2012361.8399999999</v>
          </cell>
          <cell r="J10092">
            <v>1882384.39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1910380.38</v>
          </cell>
          <cell r="S10092">
            <v>789387.69</v>
          </cell>
          <cell r="T10092">
            <v>-30000</v>
          </cell>
          <cell r="U10092">
            <v>1915146.5499999998</v>
          </cell>
          <cell r="V10092">
            <v>127215.29</v>
          </cell>
          <cell r="W10092">
            <v>1220149.7</v>
          </cell>
          <cell r="X10092">
            <v>662234.68999999994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118175000</v>
          </cell>
          <cell r="F10205">
            <v>0</v>
          </cell>
          <cell r="G10205">
            <v>118175000</v>
          </cell>
          <cell r="H10205">
            <v>6554856.1700000009</v>
          </cell>
          <cell r="I10205">
            <v>4955345.0599999996</v>
          </cell>
          <cell r="J10205">
            <v>4068650.76</v>
          </cell>
          <cell r="K10205">
            <v>0</v>
          </cell>
          <cell r="L10205">
            <v>922883.34000000008</v>
          </cell>
          <cell r="M10205">
            <v>102808.33000000002</v>
          </cell>
          <cell r="N10205">
            <v>0</v>
          </cell>
          <cell r="O10205">
            <v>0</v>
          </cell>
          <cell r="P10205">
            <v>32410412.219999999</v>
          </cell>
          <cell r="Q10205">
            <v>0</v>
          </cell>
          <cell r="R10205">
            <v>3021608.96</v>
          </cell>
          <cell r="S10205">
            <v>2610363.8699999996</v>
          </cell>
          <cell r="T10205">
            <v>778381.58999999985</v>
          </cell>
          <cell r="U10205">
            <v>2502370.1599999997</v>
          </cell>
          <cell r="V10205">
            <v>1571784.98</v>
          </cell>
          <cell r="W10205">
            <v>3451445.92</v>
          </cell>
          <cell r="X10205">
            <v>617204.84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7700000</v>
          </cell>
          <cell r="F10305">
            <v>0</v>
          </cell>
          <cell r="G10305">
            <v>7700000</v>
          </cell>
          <cell r="H10305">
            <v>1731033.21</v>
          </cell>
          <cell r="I10305">
            <v>1996325.0300000003</v>
          </cell>
          <cell r="J10305">
            <v>1079172.7000000002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547011.06999999995</v>
          </cell>
          <cell r="R10305">
            <v>547011.06999999995</v>
          </cell>
          <cell r="S10305">
            <v>637011.07000000007</v>
          </cell>
          <cell r="T10305">
            <v>550061.06999999983</v>
          </cell>
          <cell r="U10305">
            <v>934342.98</v>
          </cell>
          <cell r="V10305">
            <v>511920.98000000045</v>
          </cell>
          <cell r="W10305">
            <v>567251.71999999974</v>
          </cell>
          <cell r="X10305">
            <v>511920.98000000045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184515000</v>
          </cell>
          <cell r="F10418">
            <v>0</v>
          </cell>
          <cell r="G10418">
            <v>184515000</v>
          </cell>
          <cell r="H10418">
            <v>12096338.23</v>
          </cell>
          <cell r="I10418">
            <v>2115161.58</v>
          </cell>
          <cell r="J10418">
            <v>13896092.27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11616124.380000001</v>
          </cell>
          <cell r="R10418">
            <v>278528.30999999866</v>
          </cell>
          <cell r="S10418">
            <v>201685.54000000097</v>
          </cell>
          <cell r="T10418">
            <v>1267835</v>
          </cell>
          <cell r="U10418">
            <v>583192.25</v>
          </cell>
          <cell r="V10418">
            <v>264134.33000000007</v>
          </cell>
          <cell r="W10418">
            <v>12384563.859999998</v>
          </cell>
          <cell r="X10418">
            <v>1511528.4100000006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7700000</v>
          </cell>
          <cell r="F10518">
            <v>0</v>
          </cell>
          <cell r="G10518">
            <v>7700000</v>
          </cell>
          <cell r="H10518">
            <v>1502492.67</v>
          </cell>
          <cell r="I10518">
            <v>1864490.7600000002</v>
          </cell>
          <cell r="J10518">
            <v>1088023.73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476830.89</v>
          </cell>
          <cell r="R10518">
            <v>476830.89</v>
          </cell>
          <cell r="S10518">
            <v>548830.89</v>
          </cell>
          <cell r="T10518">
            <v>476090.8</v>
          </cell>
          <cell r="U10518">
            <v>806142.8</v>
          </cell>
          <cell r="V10518">
            <v>582257.16</v>
          </cell>
          <cell r="W10518">
            <v>511920.98</v>
          </cell>
          <cell r="X10518">
            <v>576102.75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313771000</v>
          </cell>
          <cell r="F10631">
            <v>0</v>
          </cell>
          <cell r="G10631">
            <v>313771000</v>
          </cell>
          <cell r="H10631">
            <v>11820718.909999998</v>
          </cell>
          <cell r="I10631">
            <v>18925174.170000002</v>
          </cell>
          <cell r="J10631">
            <v>23459383.949999999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3087498.95</v>
          </cell>
          <cell r="R10631">
            <v>5014054.95</v>
          </cell>
          <cell r="S10631">
            <v>3719165.0100000002</v>
          </cell>
          <cell r="T10631">
            <v>3724934.95</v>
          </cell>
          <cell r="U10631">
            <v>6286583.7699999996</v>
          </cell>
          <cell r="V10631">
            <v>8913655.4499999993</v>
          </cell>
          <cell r="W10631">
            <v>21893722.609999999</v>
          </cell>
          <cell r="X10631">
            <v>1565661.34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9348000</v>
          </cell>
          <cell r="F10731">
            <v>0</v>
          </cell>
          <cell r="G10731">
            <v>9348000</v>
          </cell>
          <cell r="H10731">
            <v>67979.16</v>
          </cell>
          <cell r="I10731">
            <v>78261.16</v>
          </cell>
          <cell r="J10731">
            <v>836953.80999999994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20435.84</v>
          </cell>
          <cell r="R10731">
            <v>20883.600000000002</v>
          </cell>
          <cell r="S10731">
            <v>26659.72</v>
          </cell>
          <cell r="T10731">
            <v>20659.72</v>
          </cell>
          <cell r="U10731">
            <v>18659.72</v>
          </cell>
          <cell r="V10731">
            <v>38941.72</v>
          </cell>
          <cell r="W10731">
            <v>635370.96</v>
          </cell>
          <cell r="X10731">
            <v>201582.85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159152000</v>
          </cell>
          <cell r="F10844">
            <v>0</v>
          </cell>
          <cell r="G10844">
            <v>159152000</v>
          </cell>
          <cell r="H10844">
            <v>2434817.48</v>
          </cell>
          <cell r="I10844">
            <v>6260219.6900000004</v>
          </cell>
          <cell r="J10844">
            <v>18704166.699999996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171174.55</v>
          </cell>
          <cell r="R10844">
            <v>432355.83</v>
          </cell>
          <cell r="S10844">
            <v>1831287.0999999999</v>
          </cell>
          <cell r="T10844">
            <v>1560915.24</v>
          </cell>
          <cell r="U10844">
            <v>2433274.4800000004</v>
          </cell>
          <cell r="V10844">
            <v>2266029.9699999997</v>
          </cell>
          <cell r="W10844">
            <v>2687471.0400000005</v>
          </cell>
          <cell r="X10844">
            <v>16016695.659999998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5726000</v>
          </cell>
          <cell r="F10944">
            <v>0</v>
          </cell>
          <cell r="G10944">
            <v>5726000</v>
          </cell>
          <cell r="H10944">
            <v>982811.96</v>
          </cell>
          <cell r="I10944">
            <v>1141983.3499999999</v>
          </cell>
          <cell r="J10944">
            <v>559505.68999999994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254338</v>
          </cell>
          <cell r="R10944">
            <v>353043.04000000004</v>
          </cell>
          <cell r="S10944">
            <v>375430.92</v>
          </cell>
          <cell r="T10944">
            <v>293996.05</v>
          </cell>
          <cell r="U10944">
            <v>543191.86</v>
          </cell>
          <cell r="V10944">
            <v>304795.44</v>
          </cell>
          <cell r="W10944">
            <v>294384.24</v>
          </cell>
          <cell r="X10944">
            <v>265121.45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235690000</v>
          </cell>
          <cell r="F11057">
            <v>0</v>
          </cell>
          <cell r="G11057">
            <v>235690000</v>
          </cell>
          <cell r="H11057">
            <v>8135734.6200000001</v>
          </cell>
          <cell r="I11057">
            <v>9229717.2600000016</v>
          </cell>
          <cell r="J11057">
            <v>34122254.910000019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2703454.73</v>
          </cell>
          <cell r="R11057">
            <v>2504136.39</v>
          </cell>
          <cell r="S11057">
            <v>2928143.5</v>
          </cell>
          <cell r="T11057">
            <v>3038296.82</v>
          </cell>
          <cell r="U11057">
            <v>5888348.5</v>
          </cell>
          <cell r="V11057">
            <v>303071.94000000012</v>
          </cell>
          <cell r="W11057">
            <v>18060144.510000013</v>
          </cell>
          <cell r="X11057">
            <v>16062110.399999999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5725000</v>
          </cell>
          <cell r="F11157">
            <v>0</v>
          </cell>
          <cell r="G11157">
            <v>5725000</v>
          </cell>
          <cell r="H11157">
            <v>1215771.9500000002</v>
          </cell>
          <cell r="I11157">
            <v>1421063.8599999999</v>
          </cell>
          <cell r="J11157">
            <v>813301.42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381949.94999999995</v>
          </cell>
          <cell r="R11157">
            <v>396261.38000000006</v>
          </cell>
          <cell r="S11157">
            <v>437560.62</v>
          </cell>
          <cell r="T11157">
            <v>371560.62</v>
          </cell>
          <cell r="U11157">
            <v>677942.62</v>
          </cell>
          <cell r="V11157">
            <v>371560.62</v>
          </cell>
          <cell r="W11157">
            <v>371560.62</v>
          </cell>
          <cell r="X11157">
            <v>441740.80000000005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288002000</v>
          </cell>
          <cell r="F11270">
            <v>0</v>
          </cell>
          <cell r="G11270">
            <v>288002000</v>
          </cell>
          <cell r="H11270">
            <v>7178979.1099999994</v>
          </cell>
          <cell r="I11270">
            <v>13784644.060000002</v>
          </cell>
          <cell r="J11270">
            <v>11095753.090000002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125469.34</v>
          </cell>
          <cell r="R11270">
            <v>2809620.6900000004</v>
          </cell>
          <cell r="S11270">
            <v>4243889.08</v>
          </cell>
          <cell r="T11270">
            <v>4578287.2799999993</v>
          </cell>
          <cell r="U11270">
            <v>4712286.6599999992</v>
          </cell>
          <cell r="V11270">
            <v>4494070.12</v>
          </cell>
          <cell r="W11270">
            <v>5547531.5999999996</v>
          </cell>
          <cell r="X11270">
            <v>5548221.4900000002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6219000</v>
          </cell>
          <cell r="F11370">
            <v>0</v>
          </cell>
          <cell r="G11370">
            <v>6219000</v>
          </cell>
          <cell r="H11370">
            <v>1180681.8599999999</v>
          </cell>
          <cell r="I11370">
            <v>1586577.6</v>
          </cell>
          <cell r="J11370">
            <v>811733.63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371560.62</v>
          </cell>
          <cell r="R11370">
            <v>371560.62</v>
          </cell>
          <cell r="S11370">
            <v>437560.62</v>
          </cell>
          <cell r="T11370">
            <v>462082.4</v>
          </cell>
          <cell r="U11370">
            <v>717844.49</v>
          </cell>
          <cell r="V11370">
            <v>406650.71</v>
          </cell>
          <cell r="W11370">
            <v>406650.71</v>
          </cell>
          <cell r="X11370">
            <v>405082.92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309170000</v>
          </cell>
          <cell r="F11483">
            <v>0</v>
          </cell>
          <cell r="G11483">
            <v>309170000</v>
          </cell>
          <cell r="H11483">
            <v>13688883.800000001</v>
          </cell>
          <cell r="I11483">
            <v>20579073.84</v>
          </cell>
          <cell r="J11483">
            <v>11418503.690000001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2623585.52</v>
          </cell>
          <cell r="R11483">
            <v>5422840.8799999999</v>
          </cell>
          <cell r="S11483">
            <v>5642457.4000000004</v>
          </cell>
          <cell r="T11483">
            <v>8041698.6100000003</v>
          </cell>
          <cell r="U11483">
            <v>5970230.8499999996</v>
          </cell>
          <cell r="V11483">
            <v>6567144.3799999999</v>
          </cell>
          <cell r="W11483">
            <v>5939605.1100000003</v>
          </cell>
          <cell r="X11483">
            <v>5478898.5800000001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15118000</v>
          </cell>
          <cell r="F11583">
            <v>0</v>
          </cell>
          <cell r="G11583">
            <v>15118000</v>
          </cell>
          <cell r="H11583">
            <v>3241180.51</v>
          </cell>
          <cell r="I11583">
            <v>3727113.0300000003</v>
          </cell>
          <cell r="J11583">
            <v>1984130.53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957832.69</v>
          </cell>
          <cell r="R11583">
            <v>1003785.45</v>
          </cell>
          <cell r="S11583">
            <v>1279562.3700000001</v>
          </cell>
          <cell r="T11583">
            <v>1035920.68</v>
          </cell>
          <cell r="U11583">
            <v>1837824.33</v>
          </cell>
          <cell r="V11583">
            <v>853368.02</v>
          </cell>
          <cell r="W11583">
            <v>1122581.23</v>
          </cell>
          <cell r="X11583">
            <v>861549.3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226048000</v>
          </cell>
          <cell r="F11696">
            <v>0</v>
          </cell>
          <cell r="G11696">
            <v>226048000</v>
          </cell>
          <cell r="H11696">
            <v>19790126.600000001</v>
          </cell>
          <cell r="I11696">
            <v>4426867.0999999996</v>
          </cell>
          <cell r="J11696">
            <v>23111256.339999996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2838931.51</v>
          </cell>
          <cell r="R11696">
            <v>16029722.08</v>
          </cell>
          <cell r="S11696">
            <v>921473.01</v>
          </cell>
          <cell r="T11696">
            <v>991948.98</v>
          </cell>
          <cell r="U11696">
            <v>728097.42999999993</v>
          </cell>
          <cell r="V11696">
            <v>2706820.69</v>
          </cell>
          <cell r="W11696">
            <v>21497261.099999998</v>
          </cell>
          <cell r="X11696">
            <v>1613995.24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14723000</v>
          </cell>
          <cell r="F11796">
            <v>0</v>
          </cell>
          <cell r="G11796">
            <v>14723000</v>
          </cell>
          <cell r="H11796">
            <v>3005431.7300000004</v>
          </cell>
          <cell r="I11796">
            <v>4404486.55</v>
          </cell>
          <cell r="J11796">
            <v>1768626.2200000002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914207.74000000011</v>
          </cell>
          <cell r="R11796">
            <v>1089002.06</v>
          </cell>
          <cell r="S11796">
            <v>1002221.93</v>
          </cell>
          <cell r="T11796">
            <v>1858092.15</v>
          </cell>
          <cell r="U11796">
            <v>1610877.91</v>
          </cell>
          <cell r="V11796">
            <v>935516.49</v>
          </cell>
          <cell r="W11796">
            <v>837589.78</v>
          </cell>
          <cell r="X11796">
            <v>931036.44000000006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378489000</v>
          </cell>
          <cell r="F11909">
            <v>0</v>
          </cell>
          <cell r="G11909">
            <v>378489000</v>
          </cell>
          <cell r="H11909">
            <v>15378539.980000002</v>
          </cell>
          <cell r="I11909">
            <v>33246309.949999996</v>
          </cell>
          <cell r="J11909">
            <v>11435658.450000001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2537343.1200000006</v>
          </cell>
          <cell r="R11909">
            <v>7253608.9699999997</v>
          </cell>
          <cell r="S11909">
            <v>5587587.8900000006</v>
          </cell>
          <cell r="T11909">
            <v>5013025.1400000006</v>
          </cell>
          <cell r="U11909">
            <v>6049960.9299999997</v>
          </cell>
          <cell r="V11909">
            <v>22183323.879999999</v>
          </cell>
          <cell r="W11909">
            <v>6363609.5500000007</v>
          </cell>
          <cell r="X11909">
            <v>5072048.8999999994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11663000</v>
          </cell>
          <cell r="F12009">
            <v>0</v>
          </cell>
          <cell r="G12009">
            <v>11663000</v>
          </cell>
          <cell r="H12009">
            <v>2404654.83</v>
          </cell>
          <cell r="I12009">
            <v>2763866.56</v>
          </cell>
          <cell r="J12009">
            <v>1444923.04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757551.61</v>
          </cell>
          <cell r="R12009">
            <v>757551.61</v>
          </cell>
          <cell r="S12009">
            <v>889551.61</v>
          </cell>
          <cell r="T12009">
            <v>722461.52</v>
          </cell>
          <cell r="U12009">
            <v>1318943.52</v>
          </cell>
          <cell r="V12009">
            <v>722461.52</v>
          </cell>
          <cell r="W12009">
            <v>722461.52</v>
          </cell>
          <cell r="X12009">
            <v>722461.52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277854000</v>
          </cell>
          <cell r="F12122">
            <v>0</v>
          </cell>
          <cell r="G12122">
            <v>277853999.99999994</v>
          </cell>
          <cell r="H12122">
            <v>19471750.659999996</v>
          </cell>
          <cell r="I12122">
            <v>82319606.010000005</v>
          </cell>
          <cell r="J12122">
            <v>65791496.829999998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5995165.2800000003</v>
          </cell>
          <cell r="R12122">
            <v>6751162.3899999997</v>
          </cell>
          <cell r="S12122">
            <v>6725422.9900000002</v>
          </cell>
          <cell r="T12122">
            <v>7997062.4900000002</v>
          </cell>
          <cell r="U12122">
            <v>28790673.940000001</v>
          </cell>
          <cell r="V12122">
            <v>45531869.580000006</v>
          </cell>
          <cell r="W12122">
            <v>20428979.189999998</v>
          </cell>
          <cell r="X12122">
            <v>45362517.640000001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9208000</v>
          </cell>
          <cell r="F12222">
            <v>0</v>
          </cell>
          <cell r="G12222">
            <v>9208000</v>
          </cell>
          <cell r="H12222">
            <v>3505283.0300000003</v>
          </cell>
          <cell r="I12222">
            <v>835104.55999999959</v>
          </cell>
          <cell r="J12222">
            <v>1035961.6799999988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545452</v>
          </cell>
          <cell r="R12222">
            <v>2635850</v>
          </cell>
          <cell r="S12222">
            <v>323981.03000000026</v>
          </cell>
          <cell r="T12222">
            <v>13394.409999999683</v>
          </cell>
          <cell r="U12222">
            <v>574236.81000000006</v>
          </cell>
          <cell r="V12222">
            <v>247473.33999999985</v>
          </cell>
          <cell r="W12222">
            <v>580587</v>
          </cell>
          <cell r="X12222">
            <v>455374.67999999877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470142000</v>
          </cell>
          <cell r="F12335">
            <v>0</v>
          </cell>
          <cell r="G12335">
            <v>470142000</v>
          </cell>
          <cell r="H12335">
            <v>41618784.280000001</v>
          </cell>
          <cell r="I12335">
            <v>8381358.599999995</v>
          </cell>
          <cell r="J12335">
            <v>14781258.050000001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6300728.5299999993</v>
          </cell>
          <cell r="R12335">
            <v>32458208</v>
          </cell>
          <cell r="S12335">
            <v>2859847.75</v>
          </cell>
          <cell r="T12335">
            <v>1756211.6299999952</v>
          </cell>
          <cell r="U12335">
            <v>3527248.2800000031</v>
          </cell>
          <cell r="V12335">
            <v>3097898.6899999967</v>
          </cell>
          <cell r="W12335">
            <v>10207803.450000005</v>
          </cell>
          <cell r="X12335">
            <v>4573454.5999999959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18561000</v>
          </cell>
          <cell r="F12435">
            <v>0</v>
          </cell>
          <cell r="G12435">
            <v>18561000</v>
          </cell>
          <cell r="H12435">
            <v>3957361.23</v>
          </cell>
          <cell r="I12435">
            <v>4699809.4499999993</v>
          </cell>
          <cell r="J12435">
            <v>2438845.15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1257000.8400000001</v>
          </cell>
          <cell r="R12435">
            <v>1253807.24</v>
          </cell>
          <cell r="S12435">
            <v>1446553.15</v>
          </cell>
          <cell r="T12435">
            <v>1228153.1499999999</v>
          </cell>
          <cell r="U12435">
            <v>2243503.15</v>
          </cell>
          <cell r="V12435">
            <v>1228153.1499999999</v>
          </cell>
          <cell r="W12435">
            <v>1228153.1499999999</v>
          </cell>
          <cell r="X12435">
            <v>1210692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390462000</v>
          </cell>
          <cell r="F12548">
            <v>0</v>
          </cell>
          <cell r="G12548">
            <v>390462000</v>
          </cell>
          <cell r="H12548">
            <v>16077203.65</v>
          </cell>
          <cell r="I12548">
            <v>21346934.139999997</v>
          </cell>
          <cell r="J12548">
            <v>14171332.68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15093.560000000001</v>
          </cell>
          <cell r="R12548">
            <v>9017486.9199999999</v>
          </cell>
          <cell r="S12548">
            <v>7044623.1699999999</v>
          </cell>
          <cell r="T12548">
            <v>6979001.4700000007</v>
          </cell>
          <cell r="U12548">
            <v>6899875.7700000005</v>
          </cell>
          <cell r="V12548">
            <v>7468056.8999999994</v>
          </cell>
          <cell r="W12548">
            <v>3699435.88</v>
          </cell>
          <cell r="X12548">
            <v>10471896.800000001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29915000</v>
          </cell>
          <cell r="F12648">
            <v>0</v>
          </cell>
          <cell r="G12648">
            <v>29915000</v>
          </cell>
          <cell r="H12648">
            <v>5456639.9200000018</v>
          </cell>
          <cell r="I12648">
            <v>7481900.0399999991</v>
          </cell>
          <cell r="J12648">
            <v>3762198.5999999996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332889.33000000031</v>
          </cell>
          <cell r="R12648">
            <v>899070.78</v>
          </cell>
          <cell r="S12648">
            <v>4224679.8100000015</v>
          </cell>
          <cell r="T12648">
            <v>1966383.29</v>
          </cell>
          <cell r="U12648">
            <v>3571592.0899999985</v>
          </cell>
          <cell r="V12648">
            <v>1943924.6599999997</v>
          </cell>
          <cell r="W12648">
            <v>1872091.8899999997</v>
          </cell>
          <cell r="X12648">
            <v>1890106.71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278486000</v>
          </cell>
          <cell r="F12761">
            <v>0</v>
          </cell>
          <cell r="G12761">
            <v>278486000</v>
          </cell>
          <cell r="H12761">
            <v>5528822.3300000001</v>
          </cell>
          <cell r="I12761">
            <v>12721081.800000003</v>
          </cell>
          <cell r="J12761">
            <v>9272177.2899999991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168289.28000000003</v>
          </cell>
          <cell r="R12761">
            <v>1515861.1400000001</v>
          </cell>
          <cell r="S12761">
            <v>3844671.9100000006</v>
          </cell>
          <cell r="T12761">
            <v>3605101.4499999997</v>
          </cell>
          <cell r="U12761">
            <v>5092141.9800000004</v>
          </cell>
          <cell r="V12761">
            <v>4023838.37</v>
          </cell>
          <cell r="W12761">
            <v>4620784.8899999987</v>
          </cell>
          <cell r="X12761">
            <v>4651392.4000000004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19548000</v>
          </cell>
          <cell r="F12861">
            <v>0</v>
          </cell>
          <cell r="G12861">
            <v>19548000</v>
          </cell>
          <cell r="H12861">
            <v>4257599.05</v>
          </cell>
          <cell r="I12861">
            <v>5326801.3</v>
          </cell>
          <cell r="J12861">
            <v>2636625.8200000003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1155225.92</v>
          </cell>
          <cell r="R12861">
            <v>1646619.31</v>
          </cell>
          <cell r="S12861">
            <v>1455753.82</v>
          </cell>
          <cell r="T12861">
            <v>1394173.23</v>
          </cell>
          <cell r="U12861">
            <v>2534026.14</v>
          </cell>
          <cell r="V12861">
            <v>1398601.93</v>
          </cell>
          <cell r="W12861">
            <v>1389173.23</v>
          </cell>
          <cell r="X12861">
            <v>1247452.5900000001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352912000</v>
          </cell>
          <cell r="F12974">
            <v>0</v>
          </cell>
          <cell r="G12974">
            <v>352912000</v>
          </cell>
          <cell r="H12974">
            <v>26705401.16</v>
          </cell>
          <cell r="I12974">
            <v>124356458</v>
          </cell>
          <cell r="J12974">
            <v>12005808.620000001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9089365.1699999999</v>
          </cell>
          <cell r="S12974">
            <v>17616035.990000002</v>
          </cell>
          <cell r="T12974">
            <v>9107296.620000001</v>
          </cell>
          <cell r="U12974">
            <v>5994796.0999999996</v>
          </cell>
          <cell r="V12974">
            <v>109254365.28000002</v>
          </cell>
          <cell r="W12974">
            <v>4944187.5099999988</v>
          </cell>
          <cell r="X12974">
            <v>7061621.1099999994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17587000</v>
          </cell>
          <cell r="F13074">
            <v>0</v>
          </cell>
          <cell r="G13074">
            <v>17587000</v>
          </cell>
          <cell r="H13074">
            <v>4666178.34</v>
          </cell>
          <cell r="I13074">
            <v>4704483.7200000007</v>
          </cell>
          <cell r="J13074">
            <v>2503625.7400000002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1597118.64</v>
          </cell>
          <cell r="R13074">
            <v>1401336.92</v>
          </cell>
          <cell r="S13074">
            <v>1667722.78</v>
          </cell>
          <cell r="T13074">
            <v>1231685.18</v>
          </cell>
          <cell r="U13074">
            <v>2218282.56</v>
          </cell>
          <cell r="V13074">
            <v>1254515.98</v>
          </cell>
          <cell r="W13074">
            <v>1254812.8700000001</v>
          </cell>
          <cell r="X13074">
            <v>1248812.8700000001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221270000</v>
          </cell>
          <cell r="F13187">
            <v>0</v>
          </cell>
          <cell r="G13187">
            <v>221270000</v>
          </cell>
          <cell r="H13187">
            <v>19884364.34</v>
          </cell>
          <cell r="I13187">
            <v>41948194.459999993</v>
          </cell>
          <cell r="J13187">
            <v>2565235.7999999998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18154238.629999999</v>
          </cell>
          <cell r="R13187">
            <v>820852.90999999992</v>
          </cell>
          <cell r="S13187">
            <v>909272.8</v>
          </cell>
          <cell r="T13187">
            <v>15464010.800000001</v>
          </cell>
          <cell r="U13187">
            <v>8456742.9000000004</v>
          </cell>
          <cell r="V13187">
            <v>18027440.760000002</v>
          </cell>
          <cell r="W13187">
            <v>1644306.8</v>
          </cell>
          <cell r="X13187">
            <v>920929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6219000</v>
          </cell>
          <cell r="F13287">
            <v>0</v>
          </cell>
          <cell r="G13287">
            <v>6219000</v>
          </cell>
          <cell r="H13287">
            <v>1626627.06</v>
          </cell>
          <cell r="I13287">
            <v>1653125.93</v>
          </cell>
          <cell r="J13287">
            <v>848455.14999999944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672941.06</v>
          </cell>
          <cell r="S13287">
            <v>953686</v>
          </cell>
          <cell r="T13287">
            <v>0</v>
          </cell>
          <cell r="U13287">
            <v>1196943.69</v>
          </cell>
          <cell r="V13287">
            <v>456182.24</v>
          </cell>
          <cell r="W13287">
            <v>0</v>
          </cell>
          <cell r="X13287">
            <v>848455.14999999944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218121000</v>
          </cell>
          <cell r="F13400">
            <v>0</v>
          </cell>
          <cell r="G13400">
            <v>218121000</v>
          </cell>
          <cell r="H13400">
            <v>10479175.140000001</v>
          </cell>
          <cell r="I13400">
            <v>46875996.920000002</v>
          </cell>
          <cell r="J13400">
            <v>13822180.299999995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5083365.0599999996</v>
          </cell>
          <cell r="S13400">
            <v>5395810.080000001</v>
          </cell>
          <cell r="T13400">
            <v>3468015.94</v>
          </cell>
          <cell r="U13400">
            <v>38595317.460000001</v>
          </cell>
          <cell r="V13400">
            <v>4812663.5200000005</v>
          </cell>
          <cell r="W13400">
            <v>5265712.4399999948</v>
          </cell>
          <cell r="X13400">
            <v>8556467.8600000013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26459000</v>
          </cell>
          <cell r="F13500">
            <v>0</v>
          </cell>
          <cell r="G13500">
            <v>26459000</v>
          </cell>
          <cell r="H13500">
            <v>5398733.7699999996</v>
          </cell>
          <cell r="I13500">
            <v>8143573.7699999996</v>
          </cell>
          <cell r="J13500">
            <v>3256727.1399999997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1499523.71</v>
          </cell>
          <cell r="R13500">
            <v>1936264.19</v>
          </cell>
          <cell r="S13500">
            <v>1962945.87</v>
          </cell>
          <cell r="T13500">
            <v>1698903.95</v>
          </cell>
          <cell r="U13500">
            <v>2998732.22</v>
          </cell>
          <cell r="V13500">
            <v>3445937.6</v>
          </cell>
          <cell r="W13500">
            <v>1661149.75</v>
          </cell>
          <cell r="X13500">
            <v>1595577.39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305151000</v>
          </cell>
          <cell r="F13613">
            <v>0</v>
          </cell>
          <cell r="G13613">
            <v>305151000</v>
          </cell>
          <cell r="H13613">
            <v>8151963.75</v>
          </cell>
          <cell r="I13613">
            <v>52411378.809999995</v>
          </cell>
          <cell r="J13613">
            <v>3194064.79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317323.18</v>
          </cell>
          <cell r="R13613">
            <v>2307961.23</v>
          </cell>
          <cell r="S13613">
            <v>5526679.3399999999</v>
          </cell>
          <cell r="T13613">
            <v>3793410.67</v>
          </cell>
          <cell r="U13613">
            <v>20024464.310000002</v>
          </cell>
          <cell r="V13613">
            <v>28593503.829999998</v>
          </cell>
          <cell r="W13613">
            <v>1129930.0899999999</v>
          </cell>
          <cell r="X13613">
            <v>2064134.7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500000000</v>
          </cell>
          <cell r="F14690">
            <v>27327261</v>
          </cell>
          <cell r="G14690">
            <v>527327261</v>
          </cell>
          <cell r="H14690">
            <v>450021.80000000005</v>
          </cell>
          <cell r="I14690">
            <v>48077074.170000009</v>
          </cell>
          <cell r="J14690">
            <v>1278636.6000000001</v>
          </cell>
          <cell r="K14690">
            <v>0</v>
          </cell>
          <cell r="L14690">
            <v>450021.80000000005</v>
          </cell>
          <cell r="M14690">
            <v>45060214.060000002</v>
          </cell>
          <cell r="N14690">
            <v>0</v>
          </cell>
          <cell r="O14690">
            <v>0</v>
          </cell>
          <cell r="P14690">
            <v>122770142.02399999</v>
          </cell>
          <cell r="Q14690">
            <v>0</v>
          </cell>
          <cell r="R14690">
            <v>0</v>
          </cell>
          <cell r="S14690">
            <v>0</v>
          </cell>
          <cell r="T14690">
            <v>1562943.7</v>
          </cell>
          <cell r="U14690">
            <v>901708.05</v>
          </cell>
          <cell r="V14690">
            <v>552208.3600000001</v>
          </cell>
          <cell r="W14690">
            <v>564669.74</v>
          </cell>
          <cell r="X14690">
            <v>713966.8600000001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1760856909</v>
          </cell>
          <cell r="F14725">
            <v>0</v>
          </cell>
          <cell r="G14725">
            <v>1760856909</v>
          </cell>
          <cell r="H14725">
            <v>175500</v>
          </cell>
          <cell r="I14725">
            <v>44420111.340000004</v>
          </cell>
          <cell r="J14725">
            <v>344526</v>
          </cell>
          <cell r="K14725">
            <v>0</v>
          </cell>
          <cell r="L14725">
            <v>175500</v>
          </cell>
          <cell r="M14725">
            <v>44420111.340000004</v>
          </cell>
          <cell r="N14725">
            <v>0</v>
          </cell>
          <cell r="O14725">
            <v>0</v>
          </cell>
          <cell r="P14725">
            <v>249639796.37000003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64750</v>
          </cell>
          <cell r="X14725">
            <v>279776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118739000</v>
          </cell>
          <cell r="F14790">
            <v>0</v>
          </cell>
          <cell r="G14790">
            <v>118739000</v>
          </cell>
          <cell r="H14790">
            <v>24724196.550000001</v>
          </cell>
          <cell r="I14790">
            <v>28748103.509999994</v>
          </cell>
          <cell r="J14790">
            <v>14819237.17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7510789.6600000011</v>
          </cell>
          <cell r="R14790">
            <v>7794993.54</v>
          </cell>
          <cell r="S14790">
            <v>9418413.3499999996</v>
          </cell>
          <cell r="T14790">
            <v>7707969.7700000005</v>
          </cell>
          <cell r="U14790">
            <v>13808561.01</v>
          </cell>
          <cell r="V14790">
            <v>7231572.7300000004</v>
          </cell>
          <cell r="W14790">
            <v>7537836.5199999996</v>
          </cell>
          <cell r="X14790">
            <v>7281400.6500000004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331835000</v>
          </cell>
          <cell r="F14903">
            <v>7.4505805969238281E-9</v>
          </cell>
          <cell r="G14903">
            <v>331835000</v>
          </cell>
          <cell r="H14903">
            <v>90276659.00999999</v>
          </cell>
          <cell r="I14903">
            <v>85758075.829999983</v>
          </cell>
          <cell r="J14903">
            <v>55896514.679999992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58209425.509999998</v>
          </cell>
          <cell r="R14903">
            <v>5238827.1399999997</v>
          </cell>
          <cell r="S14903">
            <v>26828406.359999996</v>
          </cell>
          <cell r="T14903">
            <v>27457671.350000005</v>
          </cell>
          <cell r="U14903">
            <v>16898594.159999996</v>
          </cell>
          <cell r="V14903">
            <v>41401810.32</v>
          </cell>
          <cell r="W14903">
            <v>44354570.109999999</v>
          </cell>
          <cell r="X14903">
            <v>11541944.569999998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9069000</v>
          </cell>
          <cell r="F14942">
            <v>0</v>
          </cell>
          <cell r="G14942">
            <v>9069000</v>
          </cell>
          <cell r="H14942">
            <v>2174668.3199999998</v>
          </cell>
          <cell r="I14942">
            <v>2144302.6800000002</v>
          </cell>
          <cell r="J14942">
            <v>1401576.12</v>
          </cell>
          <cell r="K14942">
            <v>0</v>
          </cell>
          <cell r="Q14942">
            <v>734741.88</v>
          </cell>
          <cell r="R14942">
            <v>720998.40000000002</v>
          </cell>
          <cell r="S14942">
            <v>718928.0399999998</v>
          </cell>
          <cell r="T14942">
            <v>724870.12000000011</v>
          </cell>
          <cell r="U14942">
            <v>712325.35999999987</v>
          </cell>
          <cell r="V14942">
            <v>707107.20000000019</v>
          </cell>
          <cell r="W14942">
            <v>700599.36000000034</v>
          </cell>
          <cell r="X14942">
            <v>700976.75999999978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22546000</v>
          </cell>
          <cell r="F15003">
            <v>0</v>
          </cell>
          <cell r="G15003">
            <v>22546000</v>
          </cell>
          <cell r="H15003">
            <v>4738051.1100000003</v>
          </cell>
          <cell r="I15003">
            <v>6470823.6100000003</v>
          </cell>
          <cell r="J15003">
            <v>2974308.91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1429370.85</v>
          </cell>
          <cell r="R15003">
            <v>1502448.55</v>
          </cell>
          <cell r="S15003">
            <v>1806231.71</v>
          </cell>
          <cell r="T15003">
            <v>1494056.86</v>
          </cell>
          <cell r="U15003">
            <v>2758583.08</v>
          </cell>
          <cell r="V15003">
            <v>2218183.6699999995</v>
          </cell>
          <cell r="W15003">
            <v>2134084.9700000002</v>
          </cell>
          <cell r="X15003">
            <v>840223.94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44897000</v>
          </cell>
          <cell r="F15116">
            <v>4.6566128730773926E-10</v>
          </cell>
          <cell r="G15116">
            <v>44897000</v>
          </cell>
          <cell r="H15116">
            <v>8401824.2699999996</v>
          </cell>
          <cell r="I15116">
            <v>11945383.48</v>
          </cell>
          <cell r="J15116">
            <v>7307709.75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1946566.8099999998</v>
          </cell>
          <cell r="R15116">
            <v>2433709.19</v>
          </cell>
          <cell r="S15116">
            <v>4021548.2700000005</v>
          </cell>
          <cell r="T15116">
            <v>4212357.290000001</v>
          </cell>
          <cell r="U15116">
            <v>4197005.28</v>
          </cell>
          <cell r="V15116">
            <v>3536020.9099999997</v>
          </cell>
          <cell r="W15116">
            <v>4137530.67</v>
          </cell>
          <cell r="X15116">
            <v>3170179.0800000005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1573000</v>
          </cell>
          <cell r="F15155">
            <v>0</v>
          </cell>
          <cell r="G15155">
            <v>1573000</v>
          </cell>
          <cell r="H15155">
            <v>512928.61</v>
          </cell>
          <cell r="I15155">
            <v>553872.06000000006</v>
          </cell>
          <cell r="J15155">
            <v>378183.36</v>
          </cell>
          <cell r="K15155">
            <v>0</v>
          </cell>
          <cell r="Q15155">
            <v>152823.69</v>
          </cell>
          <cell r="R15155">
            <v>180052.46</v>
          </cell>
          <cell r="S15155">
            <v>180052.46</v>
          </cell>
          <cell r="T15155">
            <v>179969.01</v>
          </cell>
          <cell r="U15155">
            <v>184811.37</v>
          </cell>
          <cell r="V15155">
            <v>189091.68</v>
          </cell>
          <cell r="W15155">
            <v>189091.68</v>
          </cell>
          <cell r="X15155">
            <v>189091.68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10326000</v>
          </cell>
          <cell r="F15216">
            <v>0</v>
          </cell>
          <cell r="G15216">
            <v>10326000</v>
          </cell>
          <cell r="H15216">
            <v>2267323.79</v>
          </cell>
          <cell r="I15216">
            <v>2851376.1300000004</v>
          </cell>
          <cell r="J15216">
            <v>1433089.0799999998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698836</v>
          </cell>
          <cell r="R15216">
            <v>720019.93</v>
          </cell>
          <cell r="S15216">
            <v>848467.86</v>
          </cell>
          <cell r="T15216">
            <v>717743.07</v>
          </cell>
          <cell r="U15216">
            <v>1339314.0799999998</v>
          </cell>
          <cell r="V15216">
            <v>794318.98</v>
          </cell>
          <cell r="W15216">
            <v>710012.29999999993</v>
          </cell>
          <cell r="X15216">
            <v>723076.78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23345000</v>
          </cell>
          <cell r="F15329">
            <v>0</v>
          </cell>
          <cell r="G15329">
            <v>23345000</v>
          </cell>
          <cell r="H15329">
            <v>3247280.73</v>
          </cell>
          <cell r="I15329">
            <v>7274461.8600000003</v>
          </cell>
          <cell r="J15329">
            <v>2717737.77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255273.03</v>
          </cell>
          <cell r="R15329">
            <v>1668525.8399999999</v>
          </cell>
          <cell r="S15329">
            <v>1323481.8599999999</v>
          </cell>
          <cell r="T15329">
            <v>1955532.5800000005</v>
          </cell>
          <cell r="U15329">
            <v>2123447.6900000004</v>
          </cell>
          <cell r="V15329">
            <v>3195481.59</v>
          </cell>
          <cell r="W15329">
            <v>1370435.7000000002</v>
          </cell>
          <cell r="X15329">
            <v>1347302.0699999998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604000</v>
          </cell>
          <cell r="F15368">
            <v>0</v>
          </cell>
          <cell r="G15368">
            <v>604000</v>
          </cell>
          <cell r="H15368">
            <v>157997.53</v>
          </cell>
          <cell r="I15368">
            <v>157996.79999999999</v>
          </cell>
          <cell r="J15368">
            <v>105913.48999999999</v>
          </cell>
          <cell r="K15368">
            <v>0</v>
          </cell>
          <cell r="Q15368">
            <v>52665.599999999999</v>
          </cell>
          <cell r="R15368">
            <v>52665.599999999999</v>
          </cell>
          <cell r="S15368">
            <v>52666.33</v>
          </cell>
          <cell r="T15368">
            <v>52665.599999999999</v>
          </cell>
          <cell r="U15368">
            <v>52665.599999999999</v>
          </cell>
          <cell r="V15368">
            <v>52665.599999999999</v>
          </cell>
          <cell r="W15368">
            <v>52815.67</v>
          </cell>
          <cell r="X15368">
            <v>53097.82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9536000</v>
          </cell>
          <cell r="F15429">
            <v>0</v>
          </cell>
          <cell r="G15429">
            <v>9536000</v>
          </cell>
          <cell r="H15429">
            <v>1337003.5899999999</v>
          </cell>
          <cell r="I15429">
            <v>1639805.52</v>
          </cell>
          <cell r="J15429">
            <v>976067.51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385320</v>
          </cell>
          <cell r="R15429">
            <v>447307.36</v>
          </cell>
          <cell r="S15429">
            <v>504376.23</v>
          </cell>
          <cell r="T15429">
            <v>353403</v>
          </cell>
          <cell r="U15429">
            <v>808894.94</v>
          </cell>
          <cell r="V15429">
            <v>477507.58</v>
          </cell>
          <cell r="W15429">
            <v>520606.89</v>
          </cell>
          <cell r="X15429">
            <v>455460.62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29741000</v>
          </cell>
          <cell r="F15542">
            <v>0</v>
          </cell>
          <cell r="G15542">
            <v>29741000</v>
          </cell>
          <cell r="H15542">
            <v>6662075.4299999997</v>
          </cell>
          <cell r="I15542">
            <v>7468344.5</v>
          </cell>
          <cell r="J15542">
            <v>7054980.9100000001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1203814.3199999998</v>
          </cell>
          <cell r="R15542">
            <v>3721183.53</v>
          </cell>
          <cell r="S15542">
            <v>1737077.58</v>
          </cell>
          <cell r="T15542">
            <v>3660501.7700000005</v>
          </cell>
          <cell r="U15542">
            <v>2746109.66</v>
          </cell>
          <cell r="V15542">
            <v>1061733.07</v>
          </cell>
          <cell r="W15542">
            <v>4557421.0100000007</v>
          </cell>
          <cell r="X15542">
            <v>2497559.9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355000</v>
          </cell>
          <cell r="F15581">
            <v>0</v>
          </cell>
          <cell r="G15581">
            <v>355000</v>
          </cell>
          <cell r="H15581">
            <v>135471.12</v>
          </cell>
          <cell r="I15581">
            <v>138291.94999999998</v>
          </cell>
          <cell r="J15581">
            <v>47340.19</v>
          </cell>
          <cell r="K15581">
            <v>0</v>
          </cell>
          <cell r="Q15581">
            <v>0</v>
          </cell>
          <cell r="R15581">
            <v>89294.76</v>
          </cell>
          <cell r="S15581">
            <v>46176.36</v>
          </cell>
          <cell r="T15581">
            <v>46176.38</v>
          </cell>
          <cell r="U15581">
            <v>46098.14</v>
          </cell>
          <cell r="V15581">
            <v>46017.43</v>
          </cell>
          <cell r="W15581">
            <v>23562.43</v>
          </cell>
          <cell r="X15581">
            <v>23777.759999999998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19714000</v>
          </cell>
          <cell r="F15642">
            <v>0</v>
          </cell>
          <cell r="G15642">
            <v>19714000</v>
          </cell>
          <cell r="H15642">
            <v>4546445.1399999997</v>
          </cell>
          <cell r="I15642">
            <v>5432808.7600000007</v>
          </cell>
          <cell r="J15642">
            <v>2372255.9200000004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1444949.07</v>
          </cell>
          <cell r="R15642">
            <v>1400928.1</v>
          </cell>
          <cell r="S15642">
            <v>1700567.9700000002</v>
          </cell>
          <cell r="T15642">
            <v>1425863.33</v>
          </cell>
          <cell r="U15642">
            <v>2640560.25</v>
          </cell>
          <cell r="V15642">
            <v>1366385.18</v>
          </cell>
          <cell r="W15642">
            <v>1417050.1</v>
          </cell>
          <cell r="X15642">
            <v>955205.82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83981000</v>
          </cell>
          <cell r="F15755">
            <v>0</v>
          </cell>
          <cell r="G15755">
            <v>83981000</v>
          </cell>
          <cell r="H15755">
            <v>14677892.879999999</v>
          </cell>
          <cell r="I15755">
            <v>17881253.890000004</v>
          </cell>
          <cell r="J15755">
            <v>13439452.970000001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3134148.7200000007</v>
          </cell>
          <cell r="R15755">
            <v>5488912.5700000003</v>
          </cell>
          <cell r="S15755">
            <v>6054831.5899999999</v>
          </cell>
          <cell r="T15755">
            <v>5779843.3800000008</v>
          </cell>
          <cell r="U15755">
            <v>5899186.9800000004</v>
          </cell>
          <cell r="V15755">
            <v>6202223.5300000003</v>
          </cell>
          <cell r="W15755">
            <v>6534117</v>
          </cell>
          <cell r="X15755">
            <v>6905335.9700000007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1129000</v>
          </cell>
          <cell r="F15794">
            <v>0</v>
          </cell>
          <cell r="G15794">
            <v>1129000</v>
          </cell>
          <cell r="H15794">
            <v>359922.97000000003</v>
          </cell>
          <cell r="I15794">
            <v>210953.05</v>
          </cell>
          <cell r="J15794">
            <v>210958.59000000003</v>
          </cell>
          <cell r="K15794">
            <v>0</v>
          </cell>
          <cell r="Q15794">
            <v>105470.88</v>
          </cell>
          <cell r="R15794">
            <v>105470.88</v>
          </cell>
          <cell r="S15794">
            <v>148981.21000000002</v>
          </cell>
          <cell r="T15794">
            <v>11.29</v>
          </cell>
          <cell r="U15794">
            <v>105470.88</v>
          </cell>
          <cell r="V15794">
            <v>105470.88</v>
          </cell>
          <cell r="W15794">
            <v>105487.71</v>
          </cell>
          <cell r="X15794">
            <v>105470.88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33435000</v>
          </cell>
          <cell r="F15855">
            <v>0</v>
          </cell>
          <cell r="G15855">
            <v>33435000</v>
          </cell>
          <cell r="H15855">
            <v>6636408.0099999998</v>
          </cell>
          <cell r="I15855">
            <v>7940150.8800000008</v>
          </cell>
          <cell r="J15855">
            <v>4141507.38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2067844.86</v>
          </cell>
          <cell r="R15855">
            <v>1969331.57</v>
          </cell>
          <cell r="S15855">
            <v>2599231.58</v>
          </cell>
          <cell r="T15855">
            <v>2004961.9200000002</v>
          </cell>
          <cell r="U15855">
            <v>3748530.0300000003</v>
          </cell>
          <cell r="V15855">
            <v>2186658.9300000002</v>
          </cell>
          <cell r="W15855">
            <v>2027333.2900000003</v>
          </cell>
          <cell r="X15855">
            <v>2114174.0900000003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67218000</v>
          </cell>
          <cell r="F15968">
            <v>-2.3283064365386963E-10</v>
          </cell>
          <cell r="G15968">
            <v>67218000</v>
          </cell>
          <cell r="H15968">
            <v>16919131.59</v>
          </cell>
          <cell r="I15968">
            <v>17197294.550000001</v>
          </cell>
          <cell r="J15968">
            <v>8796452.1500000004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6939495.5899999999</v>
          </cell>
          <cell r="R15968">
            <v>3927344.7699999996</v>
          </cell>
          <cell r="S15968">
            <v>6052291.2299999995</v>
          </cell>
          <cell r="T15968">
            <v>6455357.2200000007</v>
          </cell>
          <cell r="U15968">
            <v>4256437.8500000006</v>
          </cell>
          <cell r="V15968">
            <v>6485499.4800000004</v>
          </cell>
          <cell r="W15968">
            <v>4842752.01</v>
          </cell>
          <cell r="X15968">
            <v>3953700.1400000006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2606000</v>
          </cell>
          <cell r="F16007">
            <v>0</v>
          </cell>
          <cell r="G16007">
            <v>2606000</v>
          </cell>
          <cell r="H16007">
            <v>581994.64</v>
          </cell>
          <cell r="I16007">
            <v>590051.49</v>
          </cell>
          <cell r="J16007">
            <v>397370.72000000003</v>
          </cell>
          <cell r="K16007">
            <v>0</v>
          </cell>
          <cell r="Q16007">
            <v>193674.86</v>
          </cell>
          <cell r="R16007">
            <v>193662.87</v>
          </cell>
          <cell r="S16007">
            <v>194656.91</v>
          </cell>
          <cell r="T16007">
            <v>194617.06</v>
          </cell>
          <cell r="U16007">
            <v>197765.59000000003</v>
          </cell>
          <cell r="V16007">
            <v>197668.84000000003</v>
          </cell>
          <cell r="W16007">
            <v>194950.69000000003</v>
          </cell>
          <cell r="X16007">
            <v>202420.03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579000</v>
          </cell>
          <cell r="F16068">
            <v>0</v>
          </cell>
          <cell r="G16068">
            <v>579000</v>
          </cell>
          <cell r="H16068">
            <v>110686.25</v>
          </cell>
          <cell r="I16068">
            <v>135113.75</v>
          </cell>
          <cell r="J16068">
            <v>72191.25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34178.75</v>
          </cell>
          <cell r="R16068">
            <v>36328.75</v>
          </cell>
          <cell r="S16068">
            <v>40178.75</v>
          </cell>
          <cell r="T16068">
            <v>35278.75</v>
          </cell>
          <cell r="U16068">
            <v>66290</v>
          </cell>
          <cell r="V16068">
            <v>33545</v>
          </cell>
          <cell r="W16068">
            <v>36912.5</v>
          </cell>
          <cell r="X16068">
            <v>35278.75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6848000</v>
          </cell>
          <cell r="F16181">
            <v>0</v>
          </cell>
          <cell r="G16181">
            <v>6848000</v>
          </cell>
          <cell r="H16181">
            <v>2185942.46</v>
          </cell>
          <cell r="I16181">
            <v>1064441.1499999999</v>
          </cell>
          <cell r="J16181">
            <v>145057.79999999999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150897.1</v>
          </cell>
          <cell r="R16181">
            <v>1237670.76</v>
          </cell>
          <cell r="S16181">
            <v>797374.60000000009</v>
          </cell>
          <cell r="T16181">
            <v>583366.93999999994</v>
          </cell>
          <cell r="U16181">
            <v>133030.21000000002</v>
          </cell>
          <cell r="V16181">
            <v>348044</v>
          </cell>
          <cell r="W16181">
            <v>-171105.9</v>
          </cell>
          <cell r="X16181">
            <v>316163.69999999995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45000</v>
          </cell>
          <cell r="F16220">
            <v>0</v>
          </cell>
          <cell r="G16220">
            <v>45000</v>
          </cell>
          <cell r="H16220">
            <v>11356.2</v>
          </cell>
          <cell r="I16220">
            <v>7570.8</v>
          </cell>
          <cell r="J16220">
            <v>11356.2</v>
          </cell>
          <cell r="K16220">
            <v>0</v>
          </cell>
          <cell r="Q16220">
            <v>3785.4</v>
          </cell>
          <cell r="R16220">
            <v>3785.4</v>
          </cell>
          <cell r="S16220">
            <v>3785.4</v>
          </cell>
          <cell r="T16220">
            <v>3785.4</v>
          </cell>
          <cell r="U16220">
            <v>3785.4</v>
          </cell>
          <cell r="V16220">
            <v>0</v>
          </cell>
          <cell r="W16220">
            <v>7570.8</v>
          </cell>
          <cell r="X16220">
            <v>3785.4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12830000</v>
          </cell>
          <cell r="F16281">
            <v>-1.8189894035458565E-12</v>
          </cell>
          <cell r="G16281">
            <v>12830000.000000002</v>
          </cell>
          <cell r="H16281">
            <v>2637132.77</v>
          </cell>
          <cell r="I16281">
            <v>3093669.8800000004</v>
          </cell>
          <cell r="J16281">
            <v>1609537.1000000003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790747.12999999989</v>
          </cell>
          <cell r="R16281">
            <v>1027074.1</v>
          </cell>
          <cell r="S16281">
            <v>819311.54</v>
          </cell>
          <cell r="T16281">
            <v>798792.39000000013</v>
          </cell>
          <cell r="U16281">
            <v>1476870.4300000002</v>
          </cell>
          <cell r="V16281">
            <v>818007.06</v>
          </cell>
          <cell r="W16281">
            <v>791292.39000000013</v>
          </cell>
          <cell r="X16281">
            <v>818244.71000000008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27374000</v>
          </cell>
          <cell r="F16394">
            <v>0</v>
          </cell>
          <cell r="G16394">
            <v>27374000.000000004</v>
          </cell>
          <cell r="H16394">
            <v>7674794.6799999997</v>
          </cell>
          <cell r="I16394">
            <v>4971513.4999999991</v>
          </cell>
          <cell r="J16394">
            <v>3816577.84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2320399.3600000003</v>
          </cell>
          <cell r="R16394">
            <v>2966571.55</v>
          </cell>
          <cell r="S16394">
            <v>2387823.7700000005</v>
          </cell>
          <cell r="T16394">
            <v>1527996.33</v>
          </cell>
          <cell r="U16394">
            <v>1574431.1</v>
          </cell>
          <cell r="V16394">
            <v>1869086.0699999998</v>
          </cell>
          <cell r="W16394">
            <v>2179729.1099999994</v>
          </cell>
          <cell r="X16394">
            <v>1636848.7300000002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602000</v>
          </cell>
          <cell r="F16433">
            <v>0</v>
          </cell>
          <cell r="G16433">
            <v>602000</v>
          </cell>
          <cell r="H16433">
            <v>149644.84</v>
          </cell>
          <cell r="I16433">
            <v>166338.84000000003</v>
          </cell>
          <cell r="J16433">
            <v>99779.010000000009</v>
          </cell>
          <cell r="K16433">
            <v>0</v>
          </cell>
          <cell r="Q16433">
            <v>49852.800000000003</v>
          </cell>
          <cell r="R16433">
            <v>49884.639999999999</v>
          </cell>
          <cell r="S16433">
            <v>49907.399999999994</v>
          </cell>
          <cell r="T16433">
            <v>0</v>
          </cell>
          <cell r="U16433">
            <v>116431.44000000003</v>
          </cell>
          <cell r="V16433">
            <v>49907.4</v>
          </cell>
          <cell r="W16433">
            <v>49907.4</v>
          </cell>
          <cell r="X16433">
            <v>49871.61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14385000</v>
          </cell>
          <cell r="F16494">
            <v>0</v>
          </cell>
          <cell r="G16494">
            <v>14385000</v>
          </cell>
          <cell r="H16494">
            <v>2359167.52</v>
          </cell>
          <cell r="I16494">
            <v>2852501.43</v>
          </cell>
          <cell r="J16494">
            <v>1488193.5799999998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702593.49</v>
          </cell>
          <cell r="R16494">
            <v>723863.04999999993</v>
          </cell>
          <cell r="S16494">
            <v>932710.98</v>
          </cell>
          <cell r="T16494">
            <v>751482.25</v>
          </cell>
          <cell r="U16494">
            <v>1367090.59</v>
          </cell>
          <cell r="V16494">
            <v>733928.59000000008</v>
          </cell>
          <cell r="W16494">
            <v>718699.35000000009</v>
          </cell>
          <cell r="X16494">
            <v>769494.23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27335000</v>
          </cell>
          <cell r="F16607">
            <v>-5.8207660913467407E-11</v>
          </cell>
          <cell r="G16607">
            <v>27335000</v>
          </cell>
          <cell r="H16607">
            <v>2961210.3700000006</v>
          </cell>
          <cell r="I16607">
            <v>13994968.210000001</v>
          </cell>
          <cell r="J16607">
            <v>2763158.12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574847.94000000006</v>
          </cell>
          <cell r="R16607">
            <v>1097983.72</v>
          </cell>
          <cell r="S16607">
            <v>1288378.71</v>
          </cell>
          <cell r="T16607">
            <v>3787140.3600000003</v>
          </cell>
          <cell r="U16607">
            <v>2605243.71</v>
          </cell>
          <cell r="V16607">
            <v>7602584.1400000006</v>
          </cell>
          <cell r="W16607">
            <v>1869021.4100000001</v>
          </cell>
          <cell r="X16607">
            <v>894136.71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1019000</v>
          </cell>
          <cell r="F16646">
            <v>0</v>
          </cell>
          <cell r="G16646">
            <v>1019000</v>
          </cell>
          <cell r="H16646">
            <v>186560.28</v>
          </cell>
          <cell r="I16646">
            <v>189839.78</v>
          </cell>
          <cell r="J16646">
            <v>128988.15</v>
          </cell>
          <cell r="K16646">
            <v>0</v>
          </cell>
          <cell r="Q16646">
            <v>63275.28</v>
          </cell>
          <cell r="R16646">
            <v>60628.68</v>
          </cell>
          <cell r="S16646">
            <v>62656.32</v>
          </cell>
          <cell r="T16646">
            <v>62550.74</v>
          </cell>
          <cell r="U16646">
            <v>64636.92</v>
          </cell>
          <cell r="V16646">
            <v>62652.12</v>
          </cell>
          <cell r="W16646">
            <v>62664.12</v>
          </cell>
          <cell r="X16646">
            <v>66324.03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25023000</v>
          </cell>
          <cell r="F16707">
            <v>0</v>
          </cell>
          <cell r="G16707">
            <v>25023000</v>
          </cell>
          <cell r="H16707">
            <v>5729941.5200000005</v>
          </cell>
          <cell r="I16707">
            <v>5609760.0499999989</v>
          </cell>
          <cell r="J16707">
            <v>3226884.0199999996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2623614.1700000004</v>
          </cell>
          <cell r="R16707">
            <v>1415705.53</v>
          </cell>
          <cell r="S16707">
            <v>1690621.82</v>
          </cell>
          <cell r="T16707">
            <v>1380176.9000000001</v>
          </cell>
          <cell r="U16707">
            <v>2799524.25</v>
          </cell>
          <cell r="V16707">
            <v>1430058.8999999987</v>
          </cell>
          <cell r="W16707">
            <v>1497126.2200000011</v>
          </cell>
          <cell r="X16707">
            <v>1729757.7999999986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40403000</v>
          </cell>
          <cell r="F16820">
            <v>0</v>
          </cell>
          <cell r="G16820">
            <v>40403000</v>
          </cell>
          <cell r="H16820">
            <v>13031851.920000002</v>
          </cell>
          <cell r="I16820">
            <v>9492968.9999999981</v>
          </cell>
          <cell r="J16820">
            <v>4706430.1800000016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2691799.98</v>
          </cell>
          <cell r="R16820">
            <v>8295457.8300000001</v>
          </cell>
          <cell r="S16820">
            <v>2044594.1100000006</v>
          </cell>
          <cell r="T16820">
            <v>7167322.1199999992</v>
          </cell>
          <cell r="U16820">
            <v>1303005.9100000013</v>
          </cell>
          <cell r="V16820">
            <v>1022640.9699999994</v>
          </cell>
          <cell r="W16820">
            <v>2565936.13</v>
          </cell>
          <cell r="X16820">
            <v>2140494.0500000007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1781000</v>
          </cell>
          <cell r="F16859">
            <v>0</v>
          </cell>
          <cell r="G16859">
            <v>1781000</v>
          </cell>
          <cell r="H16859">
            <v>429189.52</v>
          </cell>
          <cell r="I16859">
            <v>444351.88000000012</v>
          </cell>
          <cell r="J16859">
            <v>285419.72999999975</v>
          </cell>
          <cell r="K16859">
            <v>0</v>
          </cell>
          <cell r="Q16859">
            <v>145865.51999999999</v>
          </cell>
          <cell r="R16859">
            <v>147794.31999999998</v>
          </cell>
          <cell r="S16859">
            <v>135529.68000000005</v>
          </cell>
          <cell r="T16859">
            <v>0</v>
          </cell>
          <cell r="U16859">
            <v>150276.24</v>
          </cell>
          <cell r="V16859">
            <v>294075.64000000013</v>
          </cell>
          <cell r="W16859">
            <v>0</v>
          </cell>
          <cell r="X16859">
            <v>285419.72999999975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21410000</v>
          </cell>
          <cell r="F16920">
            <v>0</v>
          </cell>
          <cell r="G16920">
            <v>21410000</v>
          </cell>
          <cell r="H16920">
            <v>3859997.52</v>
          </cell>
          <cell r="I16920">
            <v>4505154.34</v>
          </cell>
          <cell r="J16920">
            <v>2559268.63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1113529.1299999999</v>
          </cell>
          <cell r="R16920">
            <v>1146251.77</v>
          </cell>
          <cell r="S16920">
            <v>1600216.6199999999</v>
          </cell>
          <cell r="T16920">
            <v>1160441.47</v>
          </cell>
          <cell r="U16920">
            <v>2185702.7399999998</v>
          </cell>
          <cell r="V16920">
            <v>1159010.1299999999</v>
          </cell>
          <cell r="W16920">
            <v>1281929.4099999999</v>
          </cell>
          <cell r="X16920">
            <v>1277339.22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31758000</v>
          </cell>
          <cell r="F17033">
            <v>0</v>
          </cell>
          <cell r="G17033">
            <v>31758000</v>
          </cell>
          <cell r="H17033">
            <v>2937563.9000000004</v>
          </cell>
          <cell r="I17033">
            <v>7310055.0899999989</v>
          </cell>
          <cell r="J17033">
            <v>4151739.8499999996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707795.49</v>
          </cell>
          <cell r="R17033">
            <v>1240323.22</v>
          </cell>
          <cell r="S17033">
            <v>989445.19</v>
          </cell>
          <cell r="T17033">
            <v>2946722.35</v>
          </cell>
          <cell r="U17033">
            <v>3053732.04</v>
          </cell>
          <cell r="V17033">
            <v>1309600.7000000002</v>
          </cell>
          <cell r="W17033">
            <v>2648781.14</v>
          </cell>
          <cell r="X17033">
            <v>1502958.7100000002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1312000</v>
          </cell>
          <cell r="F17072">
            <v>0</v>
          </cell>
          <cell r="G17072">
            <v>1312000</v>
          </cell>
          <cell r="H17072">
            <v>303576</v>
          </cell>
          <cell r="I17072">
            <v>303658.8</v>
          </cell>
          <cell r="J17072">
            <v>202556.16</v>
          </cell>
          <cell r="K17072">
            <v>0</v>
          </cell>
          <cell r="Q17072">
            <v>95613</v>
          </cell>
          <cell r="R17072">
            <v>106764.6</v>
          </cell>
          <cell r="S17072">
            <v>101198.39999999999</v>
          </cell>
          <cell r="T17072">
            <v>101198.39999999999</v>
          </cell>
          <cell r="U17072">
            <v>101230.2</v>
          </cell>
          <cell r="V17072">
            <v>101230.2</v>
          </cell>
          <cell r="W17072">
            <v>0</v>
          </cell>
          <cell r="X17072">
            <v>202556.16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26332000</v>
          </cell>
          <cell r="F17133">
            <v>0</v>
          </cell>
          <cell r="G17133">
            <v>26332000</v>
          </cell>
          <cell r="H17133">
            <v>6510919.3500000006</v>
          </cell>
          <cell r="I17133">
            <v>7143172.0199999996</v>
          </cell>
          <cell r="J17133">
            <v>5740436.7799999993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3870868.2900000005</v>
          </cell>
          <cell r="R17133">
            <v>395274.09999999992</v>
          </cell>
          <cell r="S17133">
            <v>2244776.96</v>
          </cell>
          <cell r="T17133">
            <v>1883016.64</v>
          </cell>
          <cell r="U17133">
            <v>5149614.8499999996</v>
          </cell>
          <cell r="V17133">
            <v>110540.53</v>
          </cell>
          <cell r="W17133">
            <v>3298500.23</v>
          </cell>
          <cell r="X17133">
            <v>2441936.5500000003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311680000</v>
          </cell>
          <cell r="F17246">
            <v>-27327261</v>
          </cell>
          <cell r="G17246">
            <v>284352739</v>
          </cell>
          <cell r="H17246">
            <v>13386560.725999998</v>
          </cell>
          <cell r="I17246">
            <v>17220226.509999998</v>
          </cell>
          <cell r="J17246">
            <v>10897164.85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1984163.9900000005</v>
          </cell>
          <cell r="R17246">
            <v>4025976.1860000002</v>
          </cell>
          <cell r="S17246">
            <v>7376420.5500000007</v>
          </cell>
          <cell r="T17246">
            <v>2576624.71</v>
          </cell>
          <cell r="U17246">
            <v>9320141.0599999987</v>
          </cell>
          <cell r="V17246">
            <v>5323460.7399999984</v>
          </cell>
          <cell r="W17246">
            <v>6394588.2300000004</v>
          </cell>
          <cell r="X17246">
            <v>4502576.62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1880000</v>
          </cell>
          <cell r="F17285">
            <v>0</v>
          </cell>
          <cell r="G17285">
            <v>1880000</v>
          </cell>
          <cell r="H17285">
            <v>325009.21999999997</v>
          </cell>
          <cell r="I17285">
            <v>490492.18</v>
          </cell>
          <cell r="J17285">
            <v>328922.74</v>
          </cell>
          <cell r="K17285">
            <v>0</v>
          </cell>
          <cell r="Q17285">
            <v>0</v>
          </cell>
          <cell r="R17285">
            <v>162300.66</v>
          </cell>
          <cell r="S17285">
            <v>162708.56</v>
          </cell>
          <cell r="T17285">
            <v>162395.16</v>
          </cell>
          <cell r="U17285">
            <v>162991.07999999999</v>
          </cell>
          <cell r="V17285">
            <v>165105.94</v>
          </cell>
          <cell r="W17285">
            <v>164428.79999999999</v>
          </cell>
          <cell r="X17285">
            <v>164493.94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14797000</v>
          </cell>
          <cell r="F17346">
            <v>0</v>
          </cell>
          <cell r="G17346">
            <v>14797000</v>
          </cell>
          <cell r="H17346">
            <v>2892475.8499999996</v>
          </cell>
          <cell r="I17346">
            <v>4092718.26</v>
          </cell>
          <cell r="J17346">
            <v>2095710.26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929310.85</v>
          </cell>
          <cell r="R17346">
            <v>1009633.2000000001</v>
          </cell>
          <cell r="S17346">
            <v>953531.8</v>
          </cell>
          <cell r="T17346">
            <v>937841.48</v>
          </cell>
          <cell r="U17346">
            <v>57177.24</v>
          </cell>
          <cell r="V17346">
            <v>3097699.54</v>
          </cell>
          <cell r="W17346">
            <v>1084071.32</v>
          </cell>
          <cell r="X17346">
            <v>1011638.9400000001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39145000</v>
          </cell>
          <cell r="F17459">
            <v>0</v>
          </cell>
          <cell r="G17459">
            <v>39145000</v>
          </cell>
          <cell r="H17459">
            <v>8939387.9100000001</v>
          </cell>
          <cell r="I17459">
            <v>7296242.7299999995</v>
          </cell>
          <cell r="J17459">
            <v>5539344.4000000004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1750547.47</v>
          </cell>
          <cell r="R17459">
            <v>3879041.49</v>
          </cell>
          <cell r="S17459">
            <v>3309798.95</v>
          </cell>
          <cell r="T17459">
            <v>1939078.1600000001</v>
          </cell>
          <cell r="U17459">
            <v>3043161.89</v>
          </cell>
          <cell r="V17459">
            <v>2314002.6799999997</v>
          </cell>
          <cell r="W17459">
            <v>2102039.8600000003</v>
          </cell>
          <cell r="X17459">
            <v>3437304.54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822000</v>
          </cell>
          <cell r="F17498">
            <v>0</v>
          </cell>
          <cell r="G17498">
            <v>822000</v>
          </cell>
          <cell r="H17498">
            <v>140820.14000000001</v>
          </cell>
          <cell r="I17498">
            <v>197325.04</v>
          </cell>
          <cell r="J17498">
            <v>137544.12</v>
          </cell>
          <cell r="K17498">
            <v>0</v>
          </cell>
          <cell r="Q17498">
            <v>0</v>
          </cell>
          <cell r="R17498">
            <v>76090.14</v>
          </cell>
          <cell r="S17498">
            <v>64730</v>
          </cell>
          <cell r="T17498">
            <v>63256.28</v>
          </cell>
          <cell r="U17498">
            <v>0</v>
          </cell>
          <cell r="V17498">
            <v>134068.76</v>
          </cell>
          <cell r="W17498">
            <v>137544.12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25199000</v>
          </cell>
          <cell r="F17559">
            <v>0</v>
          </cell>
          <cell r="G17559">
            <v>25199000</v>
          </cell>
          <cell r="H17559">
            <v>6590049.4800000004</v>
          </cell>
          <cell r="I17559">
            <v>6840546.6700000009</v>
          </cell>
          <cell r="J17559">
            <v>3409843.84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2277498</v>
          </cell>
          <cell r="R17559">
            <v>2079284.58</v>
          </cell>
          <cell r="S17559">
            <v>2233266.9</v>
          </cell>
          <cell r="T17559">
            <v>2016571.15</v>
          </cell>
          <cell r="U17559">
            <v>3011687.1</v>
          </cell>
          <cell r="V17559">
            <v>1812288.42</v>
          </cell>
          <cell r="W17559">
            <v>1705094.59</v>
          </cell>
          <cell r="X17559">
            <v>1704749.25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68773000</v>
          </cell>
          <cell r="F17672">
            <v>0</v>
          </cell>
          <cell r="G17672">
            <v>68773000</v>
          </cell>
          <cell r="H17672">
            <v>27047378.740000002</v>
          </cell>
          <cell r="I17672">
            <v>19500178.299999997</v>
          </cell>
          <cell r="J17672">
            <v>2738793.87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14360845.950000001</v>
          </cell>
          <cell r="R17672">
            <v>6849149.5800000001</v>
          </cell>
          <cell r="S17672">
            <v>5837383.2100000009</v>
          </cell>
          <cell r="T17672">
            <v>1918762.45</v>
          </cell>
          <cell r="U17672">
            <v>6093588.5700000003</v>
          </cell>
          <cell r="V17672">
            <v>11487827.280000001</v>
          </cell>
          <cell r="W17672">
            <v>1657861.58</v>
          </cell>
          <cell r="X17672">
            <v>1080932.2899999998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1614000</v>
          </cell>
          <cell r="F17711">
            <v>0</v>
          </cell>
          <cell r="G17711">
            <v>1614000</v>
          </cell>
          <cell r="H17711">
            <v>501937.08</v>
          </cell>
          <cell r="I17711">
            <v>360203.92</v>
          </cell>
          <cell r="J17711">
            <v>239966.49</v>
          </cell>
          <cell r="K17711">
            <v>0</v>
          </cell>
          <cell r="Q17711">
            <v>254685.76</v>
          </cell>
          <cell r="R17711">
            <v>127133.96</v>
          </cell>
          <cell r="S17711">
            <v>120117.36</v>
          </cell>
          <cell r="T17711">
            <v>120421.15</v>
          </cell>
          <cell r="U17711">
            <v>120908.73</v>
          </cell>
          <cell r="V17711">
            <v>118874.04</v>
          </cell>
          <cell r="W17711">
            <v>118992.27</v>
          </cell>
          <cell r="X17711">
            <v>120974.22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11777000</v>
          </cell>
          <cell r="F17772">
            <v>0</v>
          </cell>
          <cell r="G17772">
            <v>11777000</v>
          </cell>
          <cell r="H17772">
            <v>1608345.78</v>
          </cell>
          <cell r="I17772">
            <v>1815798.78</v>
          </cell>
          <cell r="J17772">
            <v>905411.52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1008230.52</v>
          </cell>
          <cell r="S17772">
            <v>600115.26</v>
          </cell>
          <cell r="T17772">
            <v>462063.26</v>
          </cell>
          <cell r="U17772">
            <v>1350641.26</v>
          </cell>
          <cell r="V17772">
            <v>3094.26</v>
          </cell>
          <cell r="W17772">
            <v>903417.26</v>
          </cell>
          <cell r="X17772">
            <v>1994.26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26679000</v>
          </cell>
          <cell r="F17885">
            <v>0</v>
          </cell>
          <cell r="G17885">
            <v>26679000</v>
          </cell>
          <cell r="H17885">
            <v>2603597.2200000002</v>
          </cell>
          <cell r="I17885">
            <v>4666497.2499999991</v>
          </cell>
          <cell r="J17885">
            <v>4234461.1400000006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90000</v>
          </cell>
          <cell r="R17885">
            <v>1401827.67</v>
          </cell>
          <cell r="S17885">
            <v>1111769.5500000003</v>
          </cell>
          <cell r="T17885">
            <v>1516680.1399999997</v>
          </cell>
          <cell r="U17885">
            <v>1575891.28</v>
          </cell>
          <cell r="V17885">
            <v>1573925.83</v>
          </cell>
          <cell r="W17885">
            <v>1528063.4399999997</v>
          </cell>
          <cell r="X17885">
            <v>2706397.7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567000</v>
          </cell>
          <cell r="F17924">
            <v>0</v>
          </cell>
          <cell r="G17924">
            <v>567000</v>
          </cell>
          <cell r="H17924">
            <v>168092.16</v>
          </cell>
          <cell r="I17924">
            <v>153920.04</v>
          </cell>
          <cell r="J17924">
            <v>55600.32</v>
          </cell>
          <cell r="K17924">
            <v>0</v>
          </cell>
          <cell r="Q17924">
            <v>0</v>
          </cell>
          <cell r="R17924">
            <v>112061.44</v>
          </cell>
          <cell r="S17924">
            <v>56030.720000000001</v>
          </cell>
          <cell r="T17924">
            <v>51236.28</v>
          </cell>
          <cell r="U17924">
            <v>51341.880000000005</v>
          </cell>
          <cell r="V17924">
            <v>51341.88</v>
          </cell>
          <cell r="W17924">
            <v>46923.360000000001</v>
          </cell>
          <cell r="X17924">
            <v>8676.9599999999991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4143000</v>
          </cell>
          <cell r="F17985">
            <v>0</v>
          </cell>
          <cell r="G17985">
            <v>4143000</v>
          </cell>
          <cell r="H17985">
            <v>888257.7</v>
          </cell>
          <cell r="I17985">
            <v>1046084.9000000001</v>
          </cell>
          <cell r="J17985">
            <v>542105.70000000019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260936.99</v>
          </cell>
          <cell r="R17985">
            <v>296398.13999999996</v>
          </cell>
          <cell r="S17985">
            <v>330922.57000000007</v>
          </cell>
          <cell r="T17985">
            <v>272972.57000000007</v>
          </cell>
          <cell r="U17985">
            <v>491369.37000000011</v>
          </cell>
          <cell r="V17985">
            <v>281742.96000000002</v>
          </cell>
          <cell r="W17985">
            <v>270602.85000000009</v>
          </cell>
          <cell r="X17985">
            <v>271502.85000000009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23025000</v>
          </cell>
          <cell r="F18098">
            <v>0</v>
          </cell>
          <cell r="G18098">
            <v>23025000</v>
          </cell>
          <cell r="H18098">
            <v>4973855.38</v>
          </cell>
          <cell r="I18098">
            <v>11899394.26</v>
          </cell>
          <cell r="J18098">
            <v>2442333.0300000003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1143834.8999999999</v>
          </cell>
          <cell r="R18098">
            <v>551966.49</v>
          </cell>
          <cell r="S18098">
            <v>3278053.9899999998</v>
          </cell>
          <cell r="T18098">
            <v>742538.7100000002</v>
          </cell>
          <cell r="U18098">
            <v>3283343.22</v>
          </cell>
          <cell r="V18098">
            <v>7873512.330000001</v>
          </cell>
          <cell r="W18098">
            <v>351602.1100000001</v>
          </cell>
          <cell r="X18098">
            <v>2090730.92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75000</v>
          </cell>
          <cell r="F18137">
            <v>0</v>
          </cell>
          <cell r="G18137">
            <v>75000</v>
          </cell>
          <cell r="H18137">
            <v>18828.36</v>
          </cell>
          <cell r="I18137">
            <v>18828.359999999997</v>
          </cell>
          <cell r="J18137">
            <v>7391.7599999999975</v>
          </cell>
          <cell r="K18137">
            <v>0</v>
          </cell>
          <cell r="Q18137">
            <v>0</v>
          </cell>
          <cell r="R18137">
            <v>12552.24</v>
          </cell>
          <cell r="S18137">
            <v>6276.1200000000008</v>
          </cell>
          <cell r="T18137">
            <v>6276.119999999999</v>
          </cell>
          <cell r="U18137">
            <v>6276.119999999999</v>
          </cell>
          <cell r="V18137">
            <v>6276.12</v>
          </cell>
          <cell r="W18137">
            <v>3695.8799999999974</v>
          </cell>
          <cell r="X18137">
            <v>3695.88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61710844</v>
          </cell>
          <cell r="F18524">
            <v>0</v>
          </cell>
          <cell r="G18524">
            <v>61710844</v>
          </cell>
          <cell r="H18524">
            <v>889862.01</v>
          </cell>
          <cell r="I18524">
            <v>33902272.240000002</v>
          </cell>
          <cell r="J18524">
            <v>422654.37</v>
          </cell>
          <cell r="K18524">
            <v>0</v>
          </cell>
          <cell r="L18524">
            <v>106599</v>
          </cell>
          <cell r="M18524">
            <v>33124368.48</v>
          </cell>
          <cell r="N18524">
            <v>0</v>
          </cell>
          <cell r="O18524">
            <v>0</v>
          </cell>
          <cell r="P18524">
            <v>44046728.310000002</v>
          </cell>
          <cell r="Q18524">
            <v>0</v>
          </cell>
          <cell r="R18524">
            <v>177896.98</v>
          </cell>
          <cell r="S18524">
            <v>605366.03</v>
          </cell>
          <cell r="T18524">
            <v>282134.11</v>
          </cell>
          <cell r="U18524">
            <v>229284.57</v>
          </cell>
          <cell r="V18524">
            <v>266485.08</v>
          </cell>
          <cell r="W18524">
            <v>242609.94</v>
          </cell>
          <cell r="X18524">
            <v>180044.43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202556000</v>
          </cell>
          <cell r="F18737">
            <v>-4.6566128730773926E-10</v>
          </cell>
          <cell r="G18737">
            <v>202556000</v>
          </cell>
          <cell r="H18737">
            <v>1427846.78</v>
          </cell>
          <cell r="I18737">
            <v>77096959.340000004</v>
          </cell>
          <cell r="J18737">
            <v>89961741.900000006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1408044.78</v>
          </cell>
          <cell r="R18737">
            <v>3805</v>
          </cell>
          <cell r="S18737">
            <v>15997</v>
          </cell>
          <cell r="T18737">
            <v>181501</v>
          </cell>
          <cell r="U18737">
            <v>18613</v>
          </cell>
          <cell r="V18737">
            <v>76896845.340000004</v>
          </cell>
          <cell r="W18737">
            <v>61154841.899999999</v>
          </cell>
          <cell r="X18737">
            <v>28806900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146630000</v>
          </cell>
          <cell r="F18950">
            <v>0</v>
          </cell>
          <cell r="G18950">
            <v>146630000</v>
          </cell>
          <cell r="H18950">
            <v>837890.3899999999</v>
          </cell>
          <cell r="I18950">
            <v>124808999.01000001</v>
          </cell>
          <cell r="J18950">
            <v>13947853.140000001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215310.84</v>
          </cell>
          <cell r="R18950">
            <v>309630.44</v>
          </cell>
          <cell r="S18950">
            <v>312949.11</v>
          </cell>
          <cell r="T18950">
            <v>1021365.6</v>
          </cell>
          <cell r="U18950">
            <v>25537691.870000001</v>
          </cell>
          <cell r="V18950">
            <v>98249941.540000007</v>
          </cell>
          <cell r="W18950">
            <v>5300538.49</v>
          </cell>
          <cell r="X18950">
            <v>8647314.6500000004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75107000</v>
          </cell>
          <cell r="F19163">
            <v>0</v>
          </cell>
          <cell r="G19163">
            <v>75107000</v>
          </cell>
          <cell r="H19163">
            <v>3128802.52</v>
          </cell>
          <cell r="I19163">
            <v>47409048.729999997</v>
          </cell>
          <cell r="J19163">
            <v>19547070.449999999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991706.32000000007</v>
          </cell>
          <cell r="R19163">
            <v>436535.42999999993</v>
          </cell>
          <cell r="S19163">
            <v>1700560.77</v>
          </cell>
          <cell r="T19163">
            <v>20544675.670000002</v>
          </cell>
          <cell r="U19163">
            <v>8229420.7399999993</v>
          </cell>
          <cell r="V19163">
            <v>18634952.32</v>
          </cell>
          <cell r="W19163">
            <v>11099969.41</v>
          </cell>
          <cell r="X19163">
            <v>8447101.0399999991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145978000</v>
          </cell>
          <cell r="F19376">
            <v>0</v>
          </cell>
          <cell r="G19376">
            <v>145978000</v>
          </cell>
          <cell r="H19376">
            <v>713840.83</v>
          </cell>
          <cell r="I19376">
            <v>125202261.92999999</v>
          </cell>
          <cell r="J19376">
            <v>9637673.040000001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176451.23</v>
          </cell>
          <cell r="R19376">
            <v>260801.27</v>
          </cell>
          <cell r="S19376">
            <v>276588.32999999996</v>
          </cell>
          <cell r="T19376">
            <v>48907040.549999997</v>
          </cell>
          <cell r="U19376">
            <v>67090173.050000004</v>
          </cell>
          <cell r="V19376">
            <v>9205048.3300000001</v>
          </cell>
          <cell r="W19376">
            <v>9344783.9000000004</v>
          </cell>
          <cell r="X19376">
            <v>292889.14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157589000</v>
          </cell>
          <cell r="F19589">
            <v>0</v>
          </cell>
          <cell r="G19589">
            <v>157589000</v>
          </cell>
          <cell r="H19589">
            <v>6114681.6199999992</v>
          </cell>
          <cell r="I19589">
            <v>120002324.76000001</v>
          </cell>
          <cell r="J19589">
            <v>21135108.120000001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8050</v>
          </cell>
          <cell r="R19589">
            <v>278871.29000000004</v>
          </cell>
          <cell r="S19589">
            <v>5827760.3300000001</v>
          </cell>
          <cell r="T19589">
            <v>72048223.459999993</v>
          </cell>
          <cell r="U19589">
            <v>24327266.079999998</v>
          </cell>
          <cell r="V19589">
            <v>23626835.219999999</v>
          </cell>
          <cell r="W19589">
            <v>14734149.25</v>
          </cell>
          <cell r="X19589">
            <v>6400958.8700000001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342648000</v>
          </cell>
          <cell r="F19802">
            <v>0</v>
          </cell>
          <cell r="G19802">
            <v>342648000</v>
          </cell>
          <cell r="H19802">
            <v>4927540.4899999993</v>
          </cell>
          <cell r="I19802">
            <v>252360889.30000001</v>
          </cell>
          <cell r="J19802">
            <v>70713492.679999992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154315.99</v>
          </cell>
          <cell r="R19802">
            <v>240565.15</v>
          </cell>
          <cell r="S19802">
            <v>4532659.3499999996</v>
          </cell>
          <cell r="T19802">
            <v>58489660.390000001</v>
          </cell>
          <cell r="U19802">
            <v>43428618.719999999</v>
          </cell>
          <cell r="V19802">
            <v>150442610.19</v>
          </cell>
          <cell r="W19802">
            <v>67109988</v>
          </cell>
          <cell r="X19802">
            <v>3603504.68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104173000</v>
          </cell>
          <cell r="F20015">
            <v>0</v>
          </cell>
          <cell r="G20015">
            <v>104173000</v>
          </cell>
          <cell r="H20015">
            <v>2112500.1</v>
          </cell>
          <cell r="I20015">
            <v>89947589.590000018</v>
          </cell>
          <cell r="J20015">
            <v>6392113.3599999994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509283.61</v>
          </cell>
          <cell r="R20015">
            <v>1410062.6500000001</v>
          </cell>
          <cell r="S20015">
            <v>193153.84</v>
          </cell>
          <cell r="T20015">
            <v>16100182.07</v>
          </cell>
          <cell r="U20015">
            <v>64542849.420000002</v>
          </cell>
          <cell r="V20015">
            <v>9304558.0999999996</v>
          </cell>
          <cell r="W20015">
            <v>-2524926.5399999996</v>
          </cell>
          <cell r="X20015">
            <v>8917039.9000000004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269329000</v>
          </cell>
          <cell r="F20228">
            <v>0</v>
          </cell>
          <cell r="G20228">
            <v>269329000</v>
          </cell>
          <cell r="H20228">
            <v>3286936.98</v>
          </cell>
          <cell r="I20228">
            <v>151670860.75999999</v>
          </cell>
          <cell r="J20228">
            <v>111449918.89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176615.7</v>
          </cell>
          <cell r="R20228">
            <v>256941.57</v>
          </cell>
          <cell r="S20228">
            <v>2853379.71</v>
          </cell>
          <cell r="T20228">
            <v>20866905.080000002</v>
          </cell>
          <cell r="U20228">
            <v>56820865.169999994</v>
          </cell>
          <cell r="V20228">
            <v>73983090.510000005</v>
          </cell>
          <cell r="W20228">
            <v>106545085.61</v>
          </cell>
          <cell r="X20228">
            <v>4904833.28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225174000</v>
          </cell>
          <cell r="F20441">
            <v>137093600</v>
          </cell>
          <cell r="G20441">
            <v>362267600</v>
          </cell>
          <cell r="H20441">
            <v>85136442.530000001</v>
          </cell>
          <cell r="I20441">
            <v>130797646.47</v>
          </cell>
          <cell r="J20441">
            <v>86178497.659999996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208086.76</v>
          </cell>
          <cell r="R20441">
            <v>247944</v>
          </cell>
          <cell r="S20441">
            <v>84680411.769999996</v>
          </cell>
          <cell r="T20441">
            <v>53927785</v>
          </cell>
          <cell r="U20441">
            <v>4820435.83</v>
          </cell>
          <cell r="V20441">
            <v>72049425.640000001</v>
          </cell>
          <cell r="W20441">
            <v>2481573.1599999997</v>
          </cell>
          <cell r="X20441">
            <v>83696924.5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361642000</v>
          </cell>
          <cell r="F20654">
            <v>-137093600</v>
          </cell>
          <cell r="G20654">
            <v>224548400</v>
          </cell>
          <cell r="H20654">
            <v>2566987.48</v>
          </cell>
          <cell r="I20654">
            <v>109974757.5</v>
          </cell>
          <cell r="J20654">
            <v>26058125.860000003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136350.85999999999</v>
          </cell>
          <cell r="R20654">
            <v>1088501.3599999999</v>
          </cell>
          <cell r="S20654">
            <v>1342135.26</v>
          </cell>
          <cell r="T20654">
            <v>7657832.8399999999</v>
          </cell>
          <cell r="U20654">
            <v>2050323.66</v>
          </cell>
          <cell r="V20654">
            <v>100266601</v>
          </cell>
          <cell r="W20654">
            <v>6638002.1900000004</v>
          </cell>
          <cell r="X20654">
            <v>19420123.670000002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150182000</v>
          </cell>
          <cell r="F20867">
            <v>0</v>
          </cell>
          <cell r="G20867">
            <v>150182000</v>
          </cell>
          <cell r="H20867">
            <v>3927244.88</v>
          </cell>
          <cell r="I20867">
            <v>13830134.199999999</v>
          </cell>
          <cell r="J20867">
            <v>47885218.399999999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459118.56</v>
          </cell>
          <cell r="S20867">
            <v>3468126.32</v>
          </cell>
          <cell r="T20867">
            <v>4814382.54</v>
          </cell>
          <cell r="U20867">
            <v>8693993.5399999991</v>
          </cell>
          <cell r="V20867">
            <v>321758.12</v>
          </cell>
          <cell r="W20867">
            <v>28540729.600000001</v>
          </cell>
          <cell r="X20867">
            <v>19344488.800000001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200510000</v>
          </cell>
          <cell r="F21080">
            <v>0</v>
          </cell>
          <cell r="G21080">
            <v>200510000</v>
          </cell>
          <cell r="H21080">
            <v>1285269.1000000001</v>
          </cell>
          <cell r="I21080">
            <v>52436302.159999996</v>
          </cell>
          <cell r="J21080">
            <v>95376143.709999993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207554.83000000002</v>
          </cell>
          <cell r="R21080">
            <v>746932.21</v>
          </cell>
          <cell r="S21080">
            <v>330782.06</v>
          </cell>
          <cell r="T21080">
            <v>3334483.34</v>
          </cell>
          <cell r="U21080">
            <v>9668141.6400000006</v>
          </cell>
          <cell r="V21080">
            <v>39433677.18</v>
          </cell>
          <cell r="W21080">
            <v>68742573.280000001</v>
          </cell>
          <cell r="X21080">
            <v>26633570.429999996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274725000</v>
          </cell>
          <cell r="F21293">
            <v>0</v>
          </cell>
          <cell r="G21293">
            <v>274725000</v>
          </cell>
          <cell r="H21293">
            <v>752284.38</v>
          </cell>
          <cell r="I21293">
            <v>220749792.01000002</v>
          </cell>
          <cell r="J21293">
            <v>23163353.390000001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454795.01</v>
          </cell>
          <cell r="S21293">
            <v>297489.37</v>
          </cell>
          <cell r="T21293">
            <v>977208.6</v>
          </cell>
          <cell r="U21293">
            <v>110295015.01000001</v>
          </cell>
          <cell r="V21293">
            <v>109477568.39999999</v>
          </cell>
          <cell r="W21293">
            <v>18247696.350000001</v>
          </cell>
          <cell r="X21293">
            <v>4915657.04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197997000</v>
          </cell>
          <cell r="F21506">
            <v>0</v>
          </cell>
          <cell r="G21506">
            <v>197997000</v>
          </cell>
          <cell r="H21506">
            <v>10398151.439999999</v>
          </cell>
          <cell r="I21506">
            <v>161730224.75</v>
          </cell>
          <cell r="J21506">
            <v>23951803.779999997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1586027.44</v>
          </cell>
          <cell r="R21506">
            <v>185312</v>
          </cell>
          <cell r="S21506">
            <v>8626812</v>
          </cell>
          <cell r="T21506">
            <v>41697262.5</v>
          </cell>
          <cell r="U21506">
            <v>30807588.02</v>
          </cell>
          <cell r="V21506">
            <v>89225374.230000004</v>
          </cell>
          <cell r="W21506">
            <v>23503143.119999997</v>
          </cell>
          <cell r="X21506">
            <v>448660.66000000003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184034000</v>
          </cell>
          <cell r="F21719">
            <v>0</v>
          </cell>
          <cell r="G21719">
            <v>184034000</v>
          </cell>
          <cell r="H21719">
            <v>724289.92000000016</v>
          </cell>
          <cell r="I21719">
            <v>148888548.25999999</v>
          </cell>
          <cell r="J21719">
            <v>21800977.840000004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433779.28</v>
          </cell>
          <cell r="S21719">
            <v>290510.64000000013</v>
          </cell>
          <cell r="T21719">
            <v>96565608.739999995</v>
          </cell>
          <cell r="U21719">
            <v>22853525.16</v>
          </cell>
          <cell r="V21719">
            <v>29469414.359999988</v>
          </cell>
          <cell r="W21719">
            <v>21359110.560000002</v>
          </cell>
          <cell r="X21719">
            <v>441867.28000000009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146606000</v>
          </cell>
          <cell r="F21932">
            <v>0</v>
          </cell>
          <cell r="G21932">
            <v>146606000</v>
          </cell>
          <cell r="H21932">
            <v>2428039.36</v>
          </cell>
          <cell r="I21932">
            <v>82266044.649999991</v>
          </cell>
          <cell r="J21932">
            <v>46768549.369999997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116263.33</v>
          </cell>
          <cell r="R21932">
            <v>361241.92</v>
          </cell>
          <cell r="S21932">
            <v>1950534.11</v>
          </cell>
          <cell r="T21932">
            <v>1007166.84</v>
          </cell>
          <cell r="U21932">
            <v>16921204.109999999</v>
          </cell>
          <cell r="V21932">
            <v>64337673.700000003</v>
          </cell>
          <cell r="W21932">
            <v>35815027.759999998</v>
          </cell>
          <cell r="X21932">
            <v>10953521.609999999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4317000</v>
          </cell>
          <cell r="F22458">
            <v>0</v>
          </cell>
          <cell r="G22458">
            <v>4317000</v>
          </cell>
          <cell r="H22458">
            <v>1229683.99</v>
          </cell>
          <cell r="I22458">
            <v>632985.98999999987</v>
          </cell>
          <cell r="J22458">
            <v>896855.65999999992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881905.66</v>
          </cell>
          <cell r="S22458">
            <v>347778.33</v>
          </cell>
          <cell r="T22458">
            <v>35429.330000000016</v>
          </cell>
          <cell r="U22458">
            <v>562127.32999999996</v>
          </cell>
          <cell r="V22458">
            <v>35429.33</v>
          </cell>
          <cell r="W22458">
            <v>586727.32999999996</v>
          </cell>
          <cell r="X22458">
            <v>310128.33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871800000</v>
          </cell>
          <cell r="F22571">
            <v>231990000</v>
          </cell>
          <cell r="G22571">
            <v>1103790000</v>
          </cell>
          <cell r="H22571">
            <v>18924.25</v>
          </cell>
          <cell r="I22571">
            <v>223018037.02000001</v>
          </cell>
          <cell r="J22571">
            <v>19235.080000000002</v>
          </cell>
          <cell r="K22571">
            <v>0</v>
          </cell>
          <cell r="L22571">
            <v>0</v>
          </cell>
          <cell r="M22571">
            <v>222822881.53999999</v>
          </cell>
          <cell r="N22571">
            <v>0</v>
          </cell>
          <cell r="O22571">
            <v>0</v>
          </cell>
          <cell r="P22571">
            <v>665236790.53999996</v>
          </cell>
          <cell r="Q22571">
            <v>0</v>
          </cell>
          <cell r="R22571">
            <v>660</v>
          </cell>
          <cell r="S22571">
            <v>18264.25</v>
          </cell>
          <cell r="T22571">
            <v>45625.52</v>
          </cell>
          <cell r="U22571">
            <v>144798.96</v>
          </cell>
          <cell r="V22571">
            <v>4731</v>
          </cell>
          <cell r="W22571">
            <v>17348</v>
          </cell>
          <cell r="X22571">
            <v>1887.08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1158000</v>
          </cell>
          <cell r="F22671">
            <v>0</v>
          </cell>
          <cell r="G22671">
            <v>1158000</v>
          </cell>
          <cell r="H22671">
            <v>260483.25</v>
          </cell>
          <cell r="I22671">
            <v>311054.25</v>
          </cell>
          <cell r="J22671">
            <v>164405.5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80827.75</v>
          </cell>
          <cell r="S22671">
            <v>98827.75</v>
          </cell>
          <cell r="T22671">
            <v>83927.75</v>
          </cell>
          <cell r="U22671">
            <v>146298.75</v>
          </cell>
          <cell r="V22671">
            <v>80827.75</v>
          </cell>
          <cell r="W22671">
            <v>83577.75</v>
          </cell>
          <cell r="X22671">
            <v>80827.75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1200316000</v>
          </cell>
          <cell r="F22784">
            <v>-171194000</v>
          </cell>
          <cell r="G22784">
            <v>1029122000</v>
          </cell>
          <cell r="H22784">
            <v>193116597.75</v>
          </cell>
          <cell r="I22784">
            <v>124639039.56999999</v>
          </cell>
          <cell r="J22784">
            <v>170945055.5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675695.8</v>
          </cell>
          <cell r="R22784">
            <v>30365887.199999999</v>
          </cell>
          <cell r="S22784">
            <v>162075014.75</v>
          </cell>
          <cell r="T22784">
            <v>39375473.689999998</v>
          </cell>
          <cell r="U22784">
            <v>7578710.8799999999</v>
          </cell>
          <cell r="V22784">
            <v>77684855</v>
          </cell>
          <cell r="W22784">
            <v>129876392</v>
          </cell>
          <cell r="X22784">
            <v>41068663.5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1158000</v>
          </cell>
          <cell r="F22884">
            <v>0</v>
          </cell>
          <cell r="G22884">
            <v>1158000</v>
          </cell>
          <cell r="H22884">
            <v>260483.25</v>
          </cell>
          <cell r="I22884">
            <v>307954.25</v>
          </cell>
          <cell r="J22884">
            <v>161655.5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98827.75</v>
          </cell>
          <cell r="T22884">
            <v>80827.75</v>
          </cell>
          <cell r="U22884">
            <v>146298.75</v>
          </cell>
          <cell r="V22884">
            <v>80827.75</v>
          </cell>
          <cell r="W22884">
            <v>80827.75</v>
          </cell>
          <cell r="X22884">
            <v>80827.75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772650000</v>
          </cell>
          <cell r="F22997">
            <v>0</v>
          </cell>
          <cell r="G22997">
            <v>772650000</v>
          </cell>
          <cell r="H22997">
            <v>171107915.11000001</v>
          </cell>
          <cell r="I22997">
            <v>228174335.84999999</v>
          </cell>
          <cell r="J22997">
            <v>88232320.040000007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136976.43</v>
          </cell>
          <cell r="R22997">
            <v>259505.93</v>
          </cell>
          <cell r="S22997">
            <v>170711432.75</v>
          </cell>
          <cell r="T22997">
            <v>138055428.34999999</v>
          </cell>
          <cell r="U22997">
            <v>37626895.379999995</v>
          </cell>
          <cell r="V22997">
            <v>52492012.120000005</v>
          </cell>
          <cell r="W22997">
            <v>41283820.990000002</v>
          </cell>
          <cell r="X22997">
            <v>46948499.050000004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1158000</v>
          </cell>
          <cell r="F23097">
            <v>0</v>
          </cell>
          <cell r="G23097">
            <v>1158000</v>
          </cell>
          <cell r="H23097">
            <v>260483.25</v>
          </cell>
          <cell r="I23097">
            <v>319354.25</v>
          </cell>
          <cell r="J23097">
            <v>161655.5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79927.520000000004</v>
          </cell>
          <cell r="R23097">
            <v>81727.98</v>
          </cell>
          <cell r="S23097">
            <v>98827.75</v>
          </cell>
          <cell r="T23097">
            <v>86827.75</v>
          </cell>
          <cell r="U23097">
            <v>146298.75</v>
          </cell>
          <cell r="V23097">
            <v>86227.75</v>
          </cell>
          <cell r="W23097">
            <v>80827.75</v>
          </cell>
          <cell r="X23097">
            <v>80827.75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396208000</v>
          </cell>
          <cell r="F23210">
            <v>0</v>
          </cell>
          <cell r="G23210">
            <v>396208000</v>
          </cell>
          <cell r="H23210">
            <v>130319162.45</v>
          </cell>
          <cell r="I23210">
            <v>149865722.09999999</v>
          </cell>
          <cell r="J23210">
            <v>28302165.259999998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71305917</v>
          </cell>
          <cell r="R23210">
            <v>31414746.010000002</v>
          </cell>
          <cell r="S23210">
            <v>27598499.439999998</v>
          </cell>
          <cell r="T23210">
            <v>74400894.439999998</v>
          </cell>
          <cell r="U23210">
            <v>52763143.699999996</v>
          </cell>
          <cell r="V23210">
            <v>22701683.960000005</v>
          </cell>
          <cell r="W23210">
            <v>39676790.020000003</v>
          </cell>
          <cell r="X23210">
            <v>-11374624.76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1158000</v>
          </cell>
          <cell r="F23310">
            <v>0</v>
          </cell>
          <cell r="G23310">
            <v>1158000</v>
          </cell>
          <cell r="H23310">
            <v>265255.68000000005</v>
          </cell>
          <cell r="I23310">
            <v>289954.25</v>
          </cell>
          <cell r="J23310">
            <v>163455.27000000002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69003</v>
          </cell>
          <cell r="R23310">
            <v>91718.33</v>
          </cell>
          <cell r="S23310">
            <v>104534.35</v>
          </cell>
          <cell r="T23310">
            <v>62827.75</v>
          </cell>
          <cell r="U23310">
            <v>145398.51999999999</v>
          </cell>
          <cell r="V23310">
            <v>81727.98</v>
          </cell>
          <cell r="W23310">
            <v>79927.520000000004</v>
          </cell>
          <cell r="X23310">
            <v>83527.75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835181000</v>
          </cell>
          <cell r="F23423">
            <v>0</v>
          </cell>
          <cell r="G23423">
            <v>835181000</v>
          </cell>
          <cell r="H23423">
            <v>324941308.25999999</v>
          </cell>
          <cell r="I23423">
            <v>286579218.61000001</v>
          </cell>
          <cell r="J23423">
            <v>109366034.26999998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210163.56</v>
          </cell>
          <cell r="R23423">
            <v>245586.78</v>
          </cell>
          <cell r="S23423">
            <v>324485557.92000002</v>
          </cell>
          <cell r="T23423">
            <v>106113642.56</v>
          </cell>
          <cell r="U23423">
            <v>102886595.54000001</v>
          </cell>
          <cell r="V23423">
            <v>77578980.510000005</v>
          </cell>
          <cell r="W23423">
            <v>1395829.8599999999</v>
          </cell>
          <cell r="X23423">
            <v>107970204.41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1158000</v>
          </cell>
          <cell r="F23523">
            <v>0</v>
          </cell>
          <cell r="G23523">
            <v>1158000</v>
          </cell>
          <cell r="H23523">
            <v>260483.25</v>
          </cell>
          <cell r="I23523">
            <v>307954.25</v>
          </cell>
          <cell r="J23523">
            <v>161655.5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80827.75</v>
          </cell>
          <cell r="S23523">
            <v>98827.75</v>
          </cell>
          <cell r="T23523">
            <v>80827.75</v>
          </cell>
          <cell r="U23523">
            <v>146298.75</v>
          </cell>
          <cell r="V23523">
            <v>80827.75</v>
          </cell>
          <cell r="W23523">
            <v>80827.75</v>
          </cell>
          <cell r="X23523">
            <v>80827.75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580690000</v>
          </cell>
          <cell r="F23636">
            <v>0</v>
          </cell>
          <cell r="G23636">
            <v>580690000</v>
          </cell>
          <cell r="H23636">
            <v>159857909.75</v>
          </cell>
          <cell r="I23636">
            <v>156448658.62</v>
          </cell>
          <cell r="J23636">
            <v>91892066.730000004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34916527.18</v>
          </cell>
          <cell r="R23636">
            <v>67530734.820000008</v>
          </cell>
          <cell r="S23636">
            <v>57410647.75</v>
          </cell>
          <cell r="T23636">
            <v>72240231.25</v>
          </cell>
          <cell r="U23636">
            <v>66705692.849999994</v>
          </cell>
          <cell r="V23636">
            <v>17502734.52</v>
          </cell>
          <cell r="W23636">
            <v>73700012.459999993</v>
          </cell>
          <cell r="X23636">
            <v>18192054.27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1158000</v>
          </cell>
          <cell r="F23736">
            <v>0</v>
          </cell>
          <cell r="G23736">
            <v>1158000</v>
          </cell>
          <cell r="H23736">
            <v>265102.83</v>
          </cell>
          <cell r="I23736">
            <v>311654.25</v>
          </cell>
          <cell r="J23736">
            <v>161655.5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82441.5</v>
          </cell>
          <cell r="S23736">
            <v>101833.58</v>
          </cell>
          <cell r="T23736">
            <v>80827.75</v>
          </cell>
          <cell r="U23736">
            <v>146298.75</v>
          </cell>
          <cell r="V23736">
            <v>84527.75</v>
          </cell>
          <cell r="W23736">
            <v>80827.75</v>
          </cell>
          <cell r="X23736">
            <v>80827.75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1065480000</v>
          </cell>
          <cell r="F23849">
            <v>0</v>
          </cell>
          <cell r="G23849">
            <v>1065480000</v>
          </cell>
          <cell r="H23849">
            <v>341061526.98000002</v>
          </cell>
          <cell r="I23849">
            <v>196123616.19999999</v>
          </cell>
          <cell r="J23849">
            <v>186357411.86999997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107113.56</v>
          </cell>
          <cell r="R23849">
            <v>125543409.86</v>
          </cell>
          <cell r="S23849">
            <v>215411003.56</v>
          </cell>
          <cell r="T23849">
            <v>73756529.049999997</v>
          </cell>
          <cell r="U23849">
            <v>102910414.44</v>
          </cell>
          <cell r="V23849">
            <v>19456672.710000001</v>
          </cell>
          <cell r="W23849">
            <v>112752987.27</v>
          </cell>
          <cell r="X23849">
            <v>73604424.600000009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1158000</v>
          </cell>
          <cell r="F23949">
            <v>0</v>
          </cell>
          <cell r="G23949">
            <v>1158000</v>
          </cell>
          <cell r="H23949">
            <v>260483.22999999998</v>
          </cell>
          <cell r="I23949">
            <v>292413.99</v>
          </cell>
          <cell r="J23949">
            <v>170834.63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80827.75</v>
          </cell>
          <cell r="R23949">
            <v>80827.73</v>
          </cell>
          <cell r="S23949">
            <v>98827.75</v>
          </cell>
          <cell r="T23949">
            <v>76124.42</v>
          </cell>
          <cell r="U23949">
            <v>146298.75</v>
          </cell>
          <cell r="V23949">
            <v>69990.820000000007</v>
          </cell>
          <cell r="W23949">
            <v>90006.88</v>
          </cell>
          <cell r="X23949">
            <v>80827.75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1166003000</v>
          </cell>
          <cell r="F24062">
            <v>-60796000</v>
          </cell>
          <cell r="G24062">
            <v>1105207000</v>
          </cell>
          <cell r="H24062">
            <v>452123752.00999999</v>
          </cell>
          <cell r="I24062">
            <v>61558615.800000004</v>
          </cell>
          <cell r="J24062">
            <v>499417385.25999999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220158863.43000001</v>
          </cell>
          <cell r="R24062">
            <v>147736768.58000001</v>
          </cell>
          <cell r="S24062">
            <v>84228120</v>
          </cell>
          <cell r="T24062">
            <v>46216469.68</v>
          </cell>
          <cell r="U24062">
            <v>884416.3</v>
          </cell>
          <cell r="V24062">
            <v>14457729.82</v>
          </cell>
          <cell r="W24062">
            <v>244301887.53999999</v>
          </cell>
          <cell r="X24062">
            <v>255115497.72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1158000</v>
          </cell>
          <cell r="F24162">
            <v>0</v>
          </cell>
          <cell r="G24162">
            <v>1158000</v>
          </cell>
          <cell r="H24162">
            <v>260483.25</v>
          </cell>
          <cell r="I24162">
            <v>308954.25</v>
          </cell>
          <cell r="J24162">
            <v>162555.5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80827.75</v>
          </cell>
          <cell r="R24162">
            <v>98827.75</v>
          </cell>
          <cell r="S24162">
            <v>80827.75</v>
          </cell>
          <cell r="T24162">
            <v>80827.75</v>
          </cell>
          <cell r="U24162">
            <v>147298.75</v>
          </cell>
          <cell r="V24162">
            <v>80827.75</v>
          </cell>
          <cell r="W24162">
            <v>80827.75</v>
          </cell>
          <cell r="X24162">
            <v>81727.75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1178943000</v>
          </cell>
          <cell r="F24275">
            <v>0</v>
          </cell>
          <cell r="G24275">
            <v>1178943000</v>
          </cell>
          <cell r="H24275">
            <v>303789175.16000003</v>
          </cell>
          <cell r="I24275">
            <v>303631507.44999993</v>
          </cell>
          <cell r="J24275">
            <v>296077386.29999995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270893705.56</v>
          </cell>
          <cell r="R24275">
            <v>1723374.94</v>
          </cell>
          <cell r="S24275">
            <v>31172094.66</v>
          </cell>
          <cell r="T24275">
            <v>271343667.25</v>
          </cell>
          <cell r="U24275">
            <v>10849457.889999999</v>
          </cell>
          <cell r="V24275">
            <v>21438382.310000002</v>
          </cell>
          <cell r="W24275">
            <v>221663571.99000001</v>
          </cell>
          <cell r="X24275">
            <v>74413814.310000002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1158000</v>
          </cell>
          <cell r="F24375">
            <v>0</v>
          </cell>
          <cell r="G24375">
            <v>1158000</v>
          </cell>
          <cell r="H24375">
            <v>260483.25</v>
          </cell>
          <cell r="I24375">
            <v>307954.25</v>
          </cell>
          <cell r="J24375">
            <v>161200.9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98827.75</v>
          </cell>
          <cell r="T24375">
            <v>80827.75</v>
          </cell>
          <cell r="U24375">
            <v>146298.75</v>
          </cell>
          <cell r="V24375">
            <v>80827.75</v>
          </cell>
          <cell r="W24375">
            <v>80373.149999999994</v>
          </cell>
          <cell r="X24375">
            <v>80827.75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1510194000</v>
          </cell>
          <cell r="F24488">
            <v>0</v>
          </cell>
          <cell r="G24488">
            <v>1510194000.0000002</v>
          </cell>
          <cell r="H24488">
            <v>552975125.40999997</v>
          </cell>
          <cell r="I24488">
            <v>522121882.74000001</v>
          </cell>
          <cell r="J24488">
            <v>432223512.59000003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51924917.880000003</v>
          </cell>
          <cell r="R24488">
            <v>356925852.39999998</v>
          </cell>
          <cell r="S24488">
            <v>144124355.13</v>
          </cell>
          <cell r="T24488">
            <v>292424042.28000003</v>
          </cell>
          <cell r="U24488">
            <v>179639029.75000003</v>
          </cell>
          <cell r="V24488">
            <v>50058810.710000001</v>
          </cell>
          <cell r="W24488">
            <v>432200370.81000006</v>
          </cell>
          <cell r="X24488">
            <v>23141.78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1158000</v>
          </cell>
          <cell r="F24588">
            <v>0</v>
          </cell>
          <cell r="G24588">
            <v>1158000</v>
          </cell>
          <cell r="H24588">
            <v>475896.25</v>
          </cell>
          <cell r="I24588">
            <v>94291.25</v>
          </cell>
          <cell r="J24588">
            <v>164305.5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438182.75</v>
          </cell>
          <cell r="R24588">
            <v>9356.75</v>
          </cell>
          <cell r="S24588">
            <v>28356.75</v>
          </cell>
          <cell r="T24588">
            <v>750</v>
          </cell>
          <cell r="U24588">
            <v>74827.75</v>
          </cell>
          <cell r="V24588">
            <v>18713.5</v>
          </cell>
          <cell r="W24588">
            <v>71471</v>
          </cell>
          <cell r="X24588">
            <v>92834.5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1652679000</v>
          </cell>
          <cell r="F24701">
            <v>0</v>
          </cell>
          <cell r="G24701">
            <v>1652679000</v>
          </cell>
          <cell r="H24701">
            <v>498347011.15999997</v>
          </cell>
          <cell r="I24701">
            <v>417662952.30000001</v>
          </cell>
          <cell r="J24701">
            <v>236108670.82000002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207389333.43000001</v>
          </cell>
          <cell r="R24701">
            <v>124172939.42999999</v>
          </cell>
          <cell r="S24701">
            <v>166784738.29999998</v>
          </cell>
          <cell r="T24701">
            <v>183488469.10999998</v>
          </cell>
          <cell r="U24701">
            <v>100782796.98</v>
          </cell>
          <cell r="V24701">
            <v>133391686.21000001</v>
          </cell>
          <cell r="W24701">
            <v>160878996.57000002</v>
          </cell>
          <cell r="X24701">
            <v>75229674.25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1158000</v>
          </cell>
          <cell r="F24801">
            <v>0</v>
          </cell>
          <cell r="G24801">
            <v>1158000</v>
          </cell>
          <cell r="H24801">
            <v>263428.25</v>
          </cell>
          <cell r="I24801">
            <v>307954.25</v>
          </cell>
          <cell r="J24801">
            <v>163705.5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9060.5899999999965</v>
          </cell>
          <cell r="R24801">
            <v>152594.91</v>
          </cell>
          <cell r="S24801">
            <v>101772.75</v>
          </cell>
          <cell r="T24801">
            <v>80827.75</v>
          </cell>
          <cell r="U24801">
            <v>146298.75</v>
          </cell>
          <cell r="V24801">
            <v>80827.75</v>
          </cell>
          <cell r="W24801">
            <v>71471</v>
          </cell>
          <cell r="X24801">
            <v>92234.5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1036807000</v>
          </cell>
          <cell r="F24914">
            <v>0</v>
          </cell>
          <cell r="G24914">
            <v>1036807000</v>
          </cell>
          <cell r="H24914">
            <v>282120199.19</v>
          </cell>
          <cell r="I24914">
            <v>220971621.63</v>
          </cell>
          <cell r="J24914">
            <v>325168770.31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19338000</v>
          </cell>
          <cell r="R24914">
            <v>87678218.030000001</v>
          </cell>
          <cell r="S24914">
            <v>175103981.16</v>
          </cell>
          <cell r="T24914">
            <v>150219601.66</v>
          </cell>
          <cell r="U24914">
            <v>24059891.530000001</v>
          </cell>
          <cell r="V24914">
            <v>46692128.439999998</v>
          </cell>
          <cell r="W24914">
            <v>276922230.02000004</v>
          </cell>
          <cell r="X24914">
            <v>48246540.289999999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1158000</v>
          </cell>
          <cell r="F25014">
            <v>0</v>
          </cell>
          <cell r="G25014">
            <v>1158000</v>
          </cell>
          <cell r="H25014">
            <v>262083.25</v>
          </cell>
          <cell r="I25014">
            <v>309004.25</v>
          </cell>
          <cell r="J25014">
            <v>160455.27000000002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80827.75</v>
          </cell>
          <cell r="R25014">
            <v>81877.75</v>
          </cell>
          <cell r="S25014">
            <v>99377.749999999985</v>
          </cell>
          <cell r="T25014">
            <v>81377.749999999985</v>
          </cell>
          <cell r="U25014">
            <v>218269.75000000003</v>
          </cell>
          <cell r="V25014">
            <v>9356.75</v>
          </cell>
          <cell r="W25014">
            <v>79627.520000000004</v>
          </cell>
          <cell r="X25014">
            <v>80827.75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1075969000</v>
          </cell>
          <cell r="F25127">
            <v>0</v>
          </cell>
          <cell r="G25127">
            <v>1075969000</v>
          </cell>
          <cell r="H25127">
            <v>267529378.57000002</v>
          </cell>
          <cell r="I25127">
            <v>498776514.22000003</v>
          </cell>
          <cell r="J25127">
            <v>37494926.210000001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241897464.16999999</v>
          </cell>
          <cell r="R25127">
            <v>15557005.41</v>
          </cell>
          <cell r="S25127">
            <v>10074908.989999998</v>
          </cell>
          <cell r="T25127">
            <v>246949520.76999998</v>
          </cell>
          <cell r="U25127">
            <v>16922548.34</v>
          </cell>
          <cell r="V25127">
            <v>234904445.11000001</v>
          </cell>
          <cell r="W25127">
            <v>40455483.289999999</v>
          </cell>
          <cell r="X25127">
            <v>-2960557.08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1158000</v>
          </cell>
          <cell r="F25227">
            <v>0</v>
          </cell>
          <cell r="G25227">
            <v>1158000</v>
          </cell>
          <cell r="H25227">
            <v>256730.35</v>
          </cell>
          <cell r="I25227">
            <v>410763.04000000004</v>
          </cell>
          <cell r="J25227">
            <v>10082.229999999996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102331.52</v>
          </cell>
          <cell r="S25227">
            <v>82027.600000000006</v>
          </cell>
          <cell r="T25227">
            <v>89477.75</v>
          </cell>
          <cell r="U25227">
            <v>143298.75</v>
          </cell>
          <cell r="V25227">
            <v>177986.54</v>
          </cell>
          <cell r="W25227">
            <v>-70745.52</v>
          </cell>
          <cell r="X25227">
            <v>80827.75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1067405000</v>
          </cell>
          <cell r="F25340">
            <v>0</v>
          </cell>
          <cell r="G25340">
            <v>1067405000</v>
          </cell>
          <cell r="H25340">
            <v>496725247.43000001</v>
          </cell>
          <cell r="I25340">
            <v>69191530.689999998</v>
          </cell>
          <cell r="J25340">
            <v>263075045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280168000</v>
          </cell>
          <cell r="R25340">
            <v>705385.84000000008</v>
          </cell>
          <cell r="S25340">
            <v>215851861.59</v>
          </cell>
          <cell r="T25340">
            <v>62123030.25</v>
          </cell>
          <cell r="U25340">
            <v>4647943.41</v>
          </cell>
          <cell r="V25340">
            <v>2420557.0299999998</v>
          </cell>
          <cell r="W25340">
            <v>262667013.66999999</v>
          </cell>
          <cell r="X25340">
            <v>408031.32999999996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1158000</v>
          </cell>
          <cell r="F25440">
            <v>0</v>
          </cell>
          <cell r="G25440">
            <v>1158000</v>
          </cell>
          <cell r="H25440">
            <v>300483.25</v>
          </cell>
          <cell r="I25440">
            <v>308854.25</v>
          </cell>
          <cell r="J25440">
            <v>166655.5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119927.52</v>
          </cell>
          <cell r="R25440">
            <v>81727.98</v>
          </cell>
          <cell r="S25440">
            <v>98827.75</v>
          </cell>
          <cell r="T25440">
            <v>81727.75</v>
          </cell>
          <cell r="U25440">
            <v>146298.75</v>
          </cell>
          <cell r="V25440">
            <v>80827.75</v>
          </cell>
          <cell r="W25440">
            <v>85827.75</v>
          </cell>
          <cell r="X25440">
            <v>80827.75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1552852000</v>
          </cell>
          <cell r="F25553">
            <v>0</v>
          </cell>
          <cell r="G25553">
            <v>1552852000</v>
          </cell>
          <cell r="H25553">
            <v>1222808048.5799999</v>
          </cell>
          <cell r="I25553">
            <v>120688846.03999999</v>
          </cell>
          <cell r="J25553">
            <v>13256454.640000001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80574740.579999998</v>
          </cell>
          <cell r="R25553">
            <v>532882035</v>
          </cell>
          <cell r="S25553">
            <v>609351273</v>
          </cell>
          <cell r="T25553">
            <v>1780044</v>
          </cell>
          <cell r="U25553">
            <v>104695635</v>
          </cell>
          <cell r="V25553">
            <v>14213167.040000001</v>
          </cell>
          <cell r="W25553">
            <v>2255916</v>
          </cell>
          <cell r="X25553">
            <v>11000538.640000001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1171000</v>
          </cell>
          <cell r="F25653">
            <v>0</v>
          </cell>
          <cell r="G25653">
            <v>1171000</v>
          </cell>
          <cell r="H25653">
            <v>260438.87</v>
          </cell>
          <cell r="I25653">
            <v>307954.25</v>
          </cell>
          <cell r="J25653">
            <v>161655.5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80783.37</v>
          </cell>
          <cell r="R25653">
            <v>80827.75</v>
          </cell>
          <cell r="S25653">
            <v>98827.75</v>
          </cell>
          <cell r="T25653">
            <v>80827.75</v>
          </cell>
          <cell r="U25653">
            <v>217769.75</v>
          </cell>
          <cell r="V25653">
            <v>9356.75</v>
          </cell>
          <cell r="W25653">
            <v>152298.75</v>
          </cell>
          <cell r="X25653">
            <v>9356.75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1530665000</v>
          </cell>
          <cell r="F25766">
            <v>0</v>
          </cell>
          <cell r="G25766">
            <v>1530665000</v>
          </cell>
          <cell r="H25766">
            <v>755329602.03999996</v>
          </cell>
          <cell r="I25766">
            <v>383254288.53000003</v>
          </cell>
          <cell r="J25766">
            <v>594718.39999999991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370149427.59999996</v>
          </cell>
          <cell r="S25766">
            <v>385180174.44</v>
          </cell>
          <cell r="T25766">
            <v>1875615.6600000001</v>
          </cell>
          <cell r="U25766">
            <v>188124198.43000001</v>
          </cell>
          <cell r="V25766">
            <v>193254474.44</v>
          </cell>
          <cell r="W25766">
            <v>152951.76</v>
          </cell>
          <cell r="X25766">
            <v>441766.6399999999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1158000</v>
          </cell>
          <cell r="F25866">
            <v>0</v>
          </cell>
          <cell r="G25866">
            <v>1158000</v>
          </cell>
          <cell r="H25866">
            <v>252698.66000000003</v>
          </cell>
          <cell r="I25866">
            <v>310604.25</v>
          </cell>
          <cell r="J25866">
            <v>185997.76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77471</v>
          </cell>
          <cell r="R25866">
            <v>92494.2</v>
          </cell>
          <cell r="S25866">
            <v>82733.460000000006</v>
          </cell>
          <cell r="T25866">
            <v>81727.75</v>
          </cell>
          <cell r="U25866">
            <v>147048.75</v>
          </cell>
          <cell r="V25866">
            <v>81827.75</v>
          </cell>
          <cell r="W25866">
            <v>81777.75</v>
          </cell>
          <cell r="X25866">
            <v>104220.01000000001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801096000</v>
          </cell>
          <cell r="F25979">
            <v>0</v>
          </cell>
          <cell r="G25979">
            <v>801096000</v>
          </cell>
          <cell r="H25979">
            <v>198075336.08999997</v>
          </cell>
          <cell r="I25979">
            <v>272830240.88999993</v>
          </cell>
          <cell r="J25979">
            <v>112317054.84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177820966.56</v>
          </cell>
          <cell r="R25979">
            <v>18785713.960000001</v>
          </cell>
          <cell r="S25979">
            <v>1468655.57</v>
          </cell>
          <cell r="T25979">
            <v>125867346.33</v>
          </cell>
          <cell r="U25979">
            <v>64390652.450000003</v>
          </cell>
          <cell r="V25979">
            <v>82572242.109999999</v>
          </cell>
          <cell r="W25979">
            <v>81392853.939999998</v>
          </cell>
          <cell r="X25979">
            <v>30924200.899999999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163900000</v>
          </cell>
          <cell r="F26192">
            <v>0</v>
          </cell>
          <cell r="G26192">
            <v>163900000</v>
          </cell>
          <cell r="H26192">
            <v>30100000</v>
          </cell>
          <cell r="I26192">
            <v>48200000</v>
          </cell>
          <cell r="J26192">
            <v>0</v>
          </cell>
          <cell r="K26192">
            <v>0</v>
          </cell>
          <cell r="L26192">
            <v>30100000</v>
          </cell>
          <cell r="M26192">
            <v>48200000</v>
          </cell>
          <cell r="N26192">
            <v>0</v>
          </cell>
          <cell r="O26192">
            <v>0</v>
          </cell>
          <cell r="P26192">
            <v>100900000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37112000</v>
          </cell>
          <cell r="F26505">
            <v>0</v>
          </cell>
          <cell r="G26505">
            <v>37112000</v>
          </cell>
          <cell r="H26505">
            <v>8034405.1400000006</v>
          </cell>
          <cell r="I26505">
            <v>9426946.290000001</v>
          </cell>
          <cell r="J26505">
            <v>7721065.96</v>
          </cell>
          <cell r="K26505">
            <v>0</v>
          </cell>
          <cell r="L26505">
            <v>130058.91</v>
          </cell>
          <cell r="M26505">
            <v>164361.91</v>
          </cell>
          <cell r="N26505">
            <v>0</v>
          </cell>
          <cell r="O26505">
            <v>0</v>
          </cell>
          <cell r="P26505">
            <v>376966.76</v>
          </cell>
          <cell r="Q26505">
            <v>0</v>
          </cell>
          <cell r="R26505">
            <v>5127246.0599999996</v>
          </cell>
          <cell r="S26505">
            <v>2777100.17</v>
          </cell>
          <cell r="T26505">
            <v>4481631.49</v>
          </cell>
          <cell r="U26505">
            <v>4684876.6399999997</v>
          </cell>
          <cell r="V26505">
            <v>96076.25</v>
          </cell>
          <cell r="W26505">
            <v>5229965.53</v>
          </cell>
          <cell r="X26505">
            <v>2491100.4299999997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5670966000</v>
          </cell>
          <cell r="F26618">
            <v>0</v>
          </cell>
          <cell r="G26618">
            <v>5670966000</v>
          </cell>
          <cell r="H26618">
            <v>719024639.99000001</v>
          </cell>
          <cell r="I26618">
            <v>1279266503.5899999</v>
          </cell>
          <cell r="J26618">
            <v>129639205.71999998</v>
          </cell>
          <cell r="K26618">
            <v>0</v>
          </cell>
          <cell r="L26618">
            <v>639124168.02999997</v>
          </cell>
          <cell r="M26618">
            <v>1162960732.5700002</v>
          </cell>
          <cell r="N26618">
            <v>0</v>
          </cell>
          <cell r="O26618">
            <v>0</v>
          </cell>
          <cell r="P26618">
            <v>2364281812.2600002</v>
          </cell>
          <cell r="Q26618">
            <v>0</v>
          </cell>
          <cell r="R26618">
            <v>44471253.799999997</v>
          </cell>
          <cell r="S26618">
            <v>35429218.160000004</v>
          </cell>
          <cell r="T26618">
            <v>33273540.609999999</v>
          </cell>
          <cell r="U26618">
            <v>47646226.079999998</v>
          </cell>
          <cell r="V26618">
            <v>35386004.329999998</v>
          </cell>
          <cell r="W26618">
            <v>47409894.449999996</v>
          </cell>
          <cell r="X26618">
            <v>82229311.269999996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2712000</v>
          </cell>
          <cell r="F26657">
            <v>0</v>
          </cell>
          <cell r="G26657">
            <v>2712000</v>
          </cell>
          <cell r="H26657">
            <v>695001.96</v>
          </cell>
          <cell r="I26657">
            <v>695001.96</v>
          </cell>
          <cell r="J26657">
            <v>454084.32</v>
          </cell>
          <cell r="K26657">
            <v>0</v>
          </cell>
          <cell r="L26657">
            <v>13875.48</v>
          </cell>
          <cell r="M26657">
            <v>13875.48</v>
          </cell>
          <cell r="N26657">
            <v>0</v>
          </cell>
          <cell r="O26657">
            <v>0</v>
          </cell>
          <cell r="P26657">
            <v>37001.279999999999</v>
          </cell>
          <cell r="Q26657">
            <v>0</v>
          </cell>
          <cell r="R26657">
            <v>454084.32</v>
          </cell>
          <cell r="S26657">
            <v>227042.16</v>
          </cell>
          <cell r="T26657">
            <v>0</v>
          </cell>
          <cell r="U26657">
            <v>454084.32</v>
          </cell>
          <cell r="V26657">
            <v>227042.16</v>
          </cell>
          <cell r="W26657">
            <v>227042.16</v>
          </cell>
          <cell r="X26657">
            <v>227042.16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12441000</v>
          </cell>
          <cell r="F30452">
            <v>0</v>
          </cell>
          <cell r="G30452">
            <v>12441000</v>
          </cell>
          <cell r="H30452">
            <v>86530</v>
          </cell>
          <cell r="I30452">
            <v>1973298.14</v>
          </cell>
          <cell r="J30452">
            <v>47249</v>
          </cell>
          <cell r="K30452">
            <v>0</v>
          </cell>
          <cell r="L30452">
            <v>86530</v>
          </cell>
          <cell r="M30452">
            <v>1956048.14</v>
          </cell>
          <cell r="N30452">
            <v>0</v>
          </cell>
          <cell r="O30452">
            <v>0</v>
          </cell>
          <cell r="P30452">
            <v>4589925.91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17250</v>
          </cell>
          <cell r="V30452">
            <v>0</v>
          </cell>
          <cell r="W30452">
            <v>44249</v>
          </cell>
          <cell r="X30452">
            <v>3000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38907000</v>
          </cell>
          <cell r="F30668">
            <v>0</v>
          </cell>
          <cell r="G30668">
            <v>38907000</v>
          </cell>
          <cell r="H30668">
            <v>3636415.35</v>
          </cell>
          <cell r="I30668">
            <v>7812639.2400000002</v>
          </cell>
          <cell r="J30668">
            <v>46998.82</v>
          </cell>
          <cell r="K30668">
            <v>0</v>
          </cell>
          <cell r="L30668">
            <v>3475963.6999999997</v>
          </cell>
          <cell r="M30668">
            <v>7358291.9000000004</v>
          </cell>
          <cell r="N30668">
            <v>0</v>
          </cell>
          <cell r="O30668">
            <v>0</v>
          </cell>
          <cell r="P30668">
            <v>21780089.829999998</v>
          </cell>
          <cell r="Q30668">
            <v>0</v>
          </cell>
          <cell r="R30668">
            <v>89865.85</v>
          </cell>
          <cell r="S30668">
            <v>70585.8</v>
          </cell>
          <cell r="T30668">
            <v>331037.32</v>
          </cell>
          <cell r="U30668">
            <v>68057.16</v>
          </cell>
          <cell r="V30668">
            <v>55252.86</v>
          </cell>
          <cell r="W30668">
            <v>24400.48</v>
          </cell>
          <cell r="X30668">
            <v>22598.34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156011000</v>
          </cell>
          <cell r="F30881">
            <v>0</v>
          </cell>
          <cell r="G30881">
            <v>156011000</v>
          </cell>
          <cell r="H30881">
            <v>1731540.83</v>
          </cell>
          <cell r="I30881">
            <v>11920226.610000003</v>
          </cell>
          <cell r="J30881">
            <v>702267.97</v>
          </cell>
          <cell r="K30881">
            <v>0</v>
          </cell>
          <cell r="L30881">
            <v>449901.6</v>
          </cell>
          <cell r="M30881">
            <v>10373929.440000001</v>
          </cell>
          <cell r="N30881">
            <v>0</v>
          </cell>
          <cell r="O30881">
            <v>0</v>
          </cell>
          <cell r="P30881">
            <v>17503457.060000002</v>
          </cell>
          <cell r="Q30881">
            <v>0</v>
          </cell>
          <cell r="R30881">
            <v>324304.76</v>
          </cell>
          <cell r="S30881">
            <v>957334.47</v>
          </cell>
          <cell r="T30881">
            <v>664490.73</v>
          </cell>
          <cell r="U30881">
            <v>643348.76</v>
          </cell>
          <cell r="V30881">
            <v>238457.68</v>
          </cell>
          <cell r="W30881">
            <v>582980.04</v>
          </cell>
          <cell r="X30881">
            <v>119287.93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1174105000</v>
          </cell>
          <cell r="F31094">
            <v>0</v>
          </cell>
          <cell r="G31094">
            <v>1174105000</v>
          </cell>
          <cell r="H31094">
            <v>18812428.589999996</v>
          </cell>
          <cell r="I31094">
            <v>164960279.14000005</v>
          </cell>
          <cell r="J31094">
            <v>282373.58999999997</v>
          </cell>
          <cell r="K31094">
            <v>0</v>
          </cell>
          <cell r="L31094">
            <v>18812428.589999996</v>
          </cell>
          <cell r="M31094">
            <v>164520801.68000004</v>
          </cell>
          <cell r="N31094">
            <v>0</v>
          </cell>
          <cell r="O31094">
            <v>0</v>
          </cell>
          <cell r="P31094">
            <v>246152258.33999997</v>
          </cell>
          <cell r="Q31094">
            <v>0</v>
          </cell>
          <cell r="R31094">
            <v>0</v>
          </cell>
          <cell r="S31094">
            <v>0</v>
          </cell>
          <cell r="T31094">
            <v>62334.2</v>
          </cell>
          <cell r="U31094">
            <v>267534.90000000002</v>
          </cell>
          <cell r="V31094">
            <v>109608.36</v>
          </cell>
          <cell r="W31094">
            <v>93534.319999999992</v>
          </cell>
          <cell r="X31094">
            <v>188839.27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5104132.71</v>
          </cell>
          <cell r="I31407">
            <v>5596372.0600000005</v>
          </cell>
          <cell r="J31407">
            <v>3878253.98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4277773.1100000003</v>
          </cell>
          <cell r="S31407">
            <v>826359.6</v>
          </cell>
          <cell r="T31407">
            <v>1790913.15</v>
          </cell>
          <cell r="U31407">
            <v>1562380.94</v>
          </cell>
          <cell r="V31407">
            <v>2243077.9700000002</v>
          </cell>
          <cell r="W31407">
            <v>1816559.29</v>
          </cell>
          <cell r="X31407">
            <v>2061694.69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8720942.8099999987</v>
          </cell>
          <cell r="I31520">
            <v>14152669.020000001</v>
          </cell>
          <cell r="J31520">
            <v>8759762.8000000007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21587.559999999998</v>
          </cell>
          <cell r="Q31520">
            <v>0</v>
          </cell>
          <cell r="R31520">
            <v>8104897.4900000002</v>
          </cell>
          <cell r="S31520">
            <v>616045.32000000007</v>
          </cell>
          <cell r="T31520">
            <v>9268050.2200000007</v>
          </cell>
          <cell r="U31520">
            <v>3394510.65</v>
          </cell>
          <cell r="V31520">
            <v>1490108.15</v>
          </cell>
          <cell r="W31520">
            <v>6360891.8700000001</v>
          </cell>
          <cell r="X31520">
            <v>2398870.9299999997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13054478.560000001</v>
          </cell>
          <cell r="J31733">
            <v>0</v>
          </cell>
          <cell r="K31733">
            <v>0</v>
          </cell>
          <cell r="L31733">
            <v>0</v>
          </cell>
          <cell r="M31733">
            <v>13054478.560000001</v>
          </cell>
          <cell r="N31733">
            <v>0</v>
          </cell>
          <cell r="O31733">
            <v>0</v>
          </cell>
          <cell r="P31733">
            <v>18073541.160000004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4656000</v>
          </cell>
          <cell r="F32159">
            <v>0</v>
          </cell>
          <cell r="G32159">
            <v>4656000</v>
          </cell>
          <cell r="H32159">
            <v>958322.83</v>
          </cell>
          <cell r="I32159">
            <v>530881.26</v>
          </cell>
          <cell r="J32159">
            <v>112644.72</v>
          </cell>
          <cell r="K32159">
            <v>0</v>
          </cell>
          <cell r="L32159">
            <v>458245.11</v>
          </cell>
          <cell r="M32159">
            <v>363985.89999999997</v>
          </cell>
          <cell r="N32159">
            <v>0</v>
          </cell>
          <cell r="O32159">
            <v>0</v>
          </cell>
          <cell r="P32159">
            <v>1545480.58</v>
          </cell>
          <cell r="Q32159">
            <v>0</v>
          </cell>
          <cell r="R32159">
            <v>92779</v>
          </cell>
          <cell r="S32159">
            <v>407298.72</v>
          </cell>
          <cell r="T32159">
            <v>63274</v>
          </cell>
          <cell r="U32159">
            <v>63419.72</v>
          </cell>
          <cell r="V32159">
            <v>40201.64</v>
          </cell>
          <cell r="W32159">
            <v>72275</v>
          </cell>
          <cell r="X32159">
            <v>40369.72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2463000</v>
          </cell>
          <cell r="F32372">
            <v>0</v>
          </cell>
          <cell r="G32372">
            <v>2463000</v>
          </cell>
          <cell r="H32372">
            <v>294419.98</v>
          </cell>
          <cell r="I32372">
            <v>445977</v>
          </cell>
          <cell r="J32372">
            <v>161663.31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188419.98</v>
          </cell>
          <cell r="R32372">
            <v>58000</v>
          </cell>
          <cell r="S32372">
            <v>48000</v>
          </cell>
          <cell r="T32372">
            <v>62007</v>
          </cell>
          <cell r="U32372">
            <v>57500</v>
          </cell>
          <cell r="V32372">
            <v>326470</v>
          </cell>
          <cell r="W32372">
            <v>103708.31</v>
          </cell>
          <cell r="X32372">
            <v>57955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973000</v>
          </cell>
          <cell r="F32585">
            <v>0</v>
          </cell>
          <cell r="G32585">
            <v>973000</v>
          </cell>
          <cell r="H32585">
            <v>347521.48</v>
          </cell>
          <cell r="I32585">
            <v>300453.82999999996</v>
          </cell>
          <cell r="J32585">
            <v>65740.61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104288.32000000001</v>
          </cell>
          <cell r="S32585">
            <v>243233.16</v>
          </cell>
          <cell r="T32585">
            <v>35649.700000000004</v>
          </cell>
          <cell r="U32585">
            <v>210998.52</v>
          </cell>
          <cell r="V32585">
            <v>53805.61</v>
          </cell>
          <cell r="W32585">
            <v>31365.940000000002</v>
          </cell>
          <cell r="X32585">
            <v>34374.67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1024000</v>
          </cell>
          <cell r="F32798">
            <v>0</v>
          </cell>
          <cell r="G32798">
            <v>1024000</v>
          </cell>
          <cell r="H32798">
            <v>227334.09</v>
          </cell>
          <cell r="I32798">
            <v>214955.91</v>
          </cell>
          <cell r="J32798">
            <v>271397.92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178640.83000000002</v>
          </cell>
          <cell r="S32798">
            <v>48693.26</v>
          </cell>
          <cell r="T32798">
            <v>32642.739999999998</v>
          </cell>
          <cell r="U32798">
            <v>113765.97</v>
          </cell>
          <cell r="V32798">
            <v>68547.199999999997</v>
          </cell>
          <cell r="W32798">
            <v>204040</v>
          </cell>
          <cell r="X32798">
            <v>67357.919999999998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877000</v>
          </cell>
          <cell r="F33011">
            <v>0</v>
          </cell>
          <cell r="G33011">
            <v>877000</v>
          </cell>
          <cell r="H33011">
            <v>161707.37</v>
          </cell>
          <cell r="I33011">
            <v>113124</v>
          </cell>
          <cell r="J33011">
            <v>278338.68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29899.78</v>
          </cell>
          <cell r="R33011">
            <v>27067.61</v>
          </cell>
          <cell r="S33011">
            <v>104739.98</v>
          </cell>
          <cell r="T33011">
            <v>40334.93</v>
          </cell>
          <cell r="U33011">
            <v>62313.64</v>
          </cell>
          <cell r="V33011">
            <v>10475.43</v>
          </cell>
          <cell r="W33011">
            <v>210194.68</v>
          </cell>
          <cell r="X33011">
            <v>68144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1608000</v>
          </cell>
          <cell r="F33224">
            <v>0</v>
          </cell>
          <cell r="G33224">
            <v>1608000</v>
          </cell>
          <cell r="H33224">
            <v>497856.57</v>
          </cell>
          <cell r="I33224">
            <v>522273.12</v>
          </cell>
          <cell r="J33224">
            <v>172274.47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22104</v>
          </cell>
          <cell r="R33224">
            <v>314344.84999999998</v>
          </cell>
          <cell r="S33224">
            <v>161407.72</v>
          </cell>
          <cell r="T33224">
            <v>149620.44</v>
          </cell>
          <cell r="U33224">
            <v>163420.18</v>
          </cell>
          <cell r="V33224">
            <v>209232.5</v>
          </cell>
          <cell r="W33224">
            <v>120730.57</v>
          </cell>
          <cell r="X33224">
            <v>51543.9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1058000</v>
          </cell>
          <cell r="F33437">
            <v>0</v>
          </cell>
          <cell r="G33437">
            <v>1058000</v>
          </cell>
          <cell r="H33437">
            <v>323601.53999999998</v>
          </cell>
          <cell r="I33437">
            <v>515409.5</v>
          </cell>
          <cell r="J33437">
            <v>65484.259999999995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169987.96</v>
          </cell>
          <cell r="R33437">
            <v>105780.28</v>
          </cell>
          <cell r="S33437">
            <v>47833.3</v>
          </cell>
          <cell r="T33437">
            <v>102797.5</v>
          </cell>
          <cell r="U33437">
            <v>104603.11</v>
          </cell>
          <cell r="V33437">
            <v>308008.89</v>
          </cell>
          <cell r="W33437">
            <v>34714.339999999997</v>
          </cell>
          <cell r="X33437">
            <v>30769.919999999998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769000</v>
          </cell>
          <cell r="F33650">
            <v>0</v>
          </cell>
          <cell r="G33650">
            <v>769000</v>
          </cell>
          <cell r="H33650">
            <v>292374.60000000003</v>
          </cell>
          <cell r="I33650">
            <v>259416.35</v>
          </cell>
          <cell r="J33650">
            <v>76821.73000000001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32693.32</v>
          </cell>
          <cell r="R33650">
            <v>160262.65</v>
          </cell>
          <cell r="S33650">
            <v>99418.63</v>
          </cell>
          <cell r="T33650">
            <v>33260</v>
          </cell>
          <cell r="U33650">
            <v>100000</v>
          </cell>
          <cell r="V33650">
            <v>126156.35</v>
          </cell>
          <cell r="W33650">
            <v>36653.440000000002</v>
          </cell>
          <cell r="X33650">
            <v>40168.29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1068000</v>
          </cell>
          <cell r="F33863">
            <v>0</v>
          </cell>
          <cell r="G33863">
            <v>1068000</v>
          </cell>
          <cell r="H33863">
            <v>256822.72</v>
          </cell>
          <cell r="I33863">
            <v>288030.59999999998</v>
          </cell>
          <cell r="J33863">
            <v>344344.11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19999.45</v>
          </cell>
          <cell r="R33863">
            <v>125856.95999999999</v>
          </cell>
          <cell r="S33863">
            <v>110966.31</v>
          </cell>
          <cell r="T33863">
            <v>30374.400000000001</v>
          </cell>
          <cell r="U33863">
            <v>88369.01</v>
          </cell>
          <cell r="V33863">
            <v>169287.19</v>
          </cell>
          <cell r="W33863">
            <v>228506.36</v>
          </cell>
          <cell r="X33863">
            <v>115837.75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993000</v>
          </cell>
          <cell r="F34076">
            <v>0</v>
          </cell>
          <cell r="G34076">
            <v>993000</v>
          </cell>
          <cell r="H34076">
            <v>137583.63</v>
          </cell>
          <cell r="I34076">
            <v>357379.79</v>
          </cell>
          <cell r="J34076">
            <v>223261.65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46403.33</v>
          </cell>
          <cell r="R34076">
            <v>32173.85</v>
          </cell>
          <cell r="S34076">
            <v>59006.45</v>
          </cell>
          <cell r="T34076">
            <v>63672.33</v>
          </cell>
          <cell r="U34076">
            <v>168573.32</v>
          </cell>
          <cell r="V34076">
            <v>125134.14</v>
          </cell>
          <cell r="W34076">
            <v>203261.65</v>
          </cell>
          <cell r="X34076">
            <v>20000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2499000</v>
          </cell>
          <cell r="F34289">
            <v>0</v>
          </cell>
          <cell r="G34289">
            <v>2499000</v>
          </cell>
          <cell r="H34289">
            <v>309402.14</v>
          </cell>
          <cell r="I34289">
            <v>482097.23</v>
          </cell>
          <cell r="J34289">
            <v>231587.82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14863.06</v>
          </cell>
          <cell r="R34289">
            <v>206220.31999999998</v>
          </cell>
          <cell r="S34289">
            <v>88318.76</v>
          </cell>
          <cell r="T34289">
            <v>57012.01</v>
          </cell>
          <cell r="U34289">
            <v>218456.22</v>
          </cell>
          <cell r="V34289">
            <v>206629</v>
          </cell>
          <cell r="W34289">
            <v>184803.10000000003</v>
          </cell>
          <cell r="X34289">
            <v>46784.719999999987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1049000</v>
          </cell>
          <cell r="F34502">
            <v>0</v>
          </cell>
          <cell r="G34502">
            <v>1049000</v>
          </cell>
          <cell r="H34502">
            <v>113182.59</v>
          </cell>
          <cell r="I34502">
            <v>366263.11</v>
          </cell>
          <cell r="J34502">
            <v>204958.35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54913.599999999999</v>
          </cell>
          <cell r="S34502">
            <v>58268.990000000005</v>
          </cell>
          <cell r="T34502">
            <v>175992.35</v>
          </cell>
          <cell r="U34502">
            <v>109985.29000000001</v>
          </cell>
          <cell r="V34502">
            <v>80285.47</v>
          </cell>
          <cell r="W34502">
            <v>90615.540000000008</v>
          </cell>
          <cell r="X34502">
            <v>114342.81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1409000</v>
          </cell>
          <cell r="F34715">
            <v>0</v>
          </cell>
          <cell r="G34715">
            <v>1409000</v>
          </cell>
          <cell r="H34715">
            <v>162197.79000000004</v>
          </cell>
          <cell r="I34715">
            <v>312247.75</v>
          </cell>
          <cell r="J34715">
            <v>448997.26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53597.380000000005</v>
          </cell>
          <cell r="R34715">
            <v>65710.77</v>
          </cell>
          <cell r="S34715">
            <v>42889.64</v>
          </cell>
          <cell r="T34715">
            <v>49297.75</v>
          </cell>
          <cell r="U34715">
            <v>15000</v>
          </cell>
          <cell r="V34715">
            <v>247950</v>
          </cell>
          <cell r="W34715">
            <v>33252.800000000003</v>
          </cell>
          <cell r="X34715">
            <v>415744.46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997000</v>
          </cell>
          <cell r="F34928">
            <v>0</v>
          </cell>
          <cell r="G34928">
            <v>997000</v>
          </cell>
          <cell r="H34928">
            <v>178047.97000000003</v>
          </cell>
          <cell r="I34928">
            <v>295263.93</v>
          </cell>
          <cell r="J34928">
            <v>114314.43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134898.92000000001</v>
          </cell>
          <cell r="S34928">
            <v>43149.05</v>
          </cell>
          <cell r="T34928">
            <v>40897.78</v>
          </cell>
          <cell r="U34928">
            <v>86417.819999999992</v>
          </cell>
          <cell r="V34928">
            <v>167948.33000000002</v>
          </cell>
          <cell r="W34928">
            <v>49547.07</v>
          </cell>
          <cell r="X34928">
            <v>64767.360000000001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1073000</v>
          </cell>
          <cell r="F35141">
            <v>0</v>
          </cell>
          <cell r="G35141">
            <v>1073000</v>
          </cell>
          <cell r="H35141">
            <v>270419.98</v>
          </cell>
          <cell r="I35141">
            <v>451442.79000000004</v>
          </cell>
          <cell r="J35141">
            <v>9560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198419.98</v>
          </cell>
          <cell r="R35141">
            <v>28000</v>
          </cell>
          <cell r="S35141">
            <v>44000</v>
          </cell>
          <cell r="T35141">
            <v>0</v>
          </cell>
          <cell r="U35141">
            <v>192000</v>
          </cell>
          <cell r="V35141">
            <v>259442.79</v>
          </cell>
          <cell r="W35141">
            <v>0</v>
          </cell>
          <cell r="X35141">
            <v>9560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941000</v>
          </cell>
          <cell r="F35354">
            <v>0</v>
          </cell>
          <cell r="G35354">
            <v>941000</v>
          </cell>
          <cell r="H35354">
            <v>102090.02</v>
          </cell>
          <cell r="I35354">
            <v>244370.02</v>
          </cell>
          <cell r="J35354">
            <v>289303.67999999999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62806.68</v>
          </cell>
          <cell r="S35354">
            <v>39283.339999999997</v>
          </cell>
          <cell r="T35354">
            <v>39903.339999999997</v>
          </cell>
          <cell r="U35354">
            <v>43063.34</v>
          </cell>
          <cell r="V35354">
            <v>161403.34</v>
          </cell>
          <cell r="W35354">
            <v>221157</v>
          </cell>
          <cell r="X35354">
            <v>68146.679999999993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942000</v>
          </cell>
          <cell r="F35567">
            <v>0</v>
          </cell>
          <cell r="G35567">
            <v>942000</v>
          </cell>
          <cell r="H35567">
            <v>119959.04000000001</v>
          </cell>
          <cell r="I35567">
            <v>466108.04000000004</v>
          </cell>
          <cell r="J35567">
            <v>237397.47999999998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15359.09</v>
          </cell>
          <cell r="R35567">
            <v>32296</v>
          </cell>
          <cell r="S35567">
            <v>72303.95</v>
          </cell>
          <cell r="T35567">
            <v>76681.259999999995</v>
          </cell>
          <cell r="U35567">
            <v>0</v>
          </cell>
          <cell r="V35567">
            <v>389426.78</v>
          </cell>
          <cell r="W35567">
            <v>170411.72</v>
          </cell>
          <cell r="X35567">
            <v>66985.759999999995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1582000</v>
          </cell>
          <cell r="F36093">
            <v>0</v>
          </cell>
          <cell r="G36093">
            <v>1582000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2146516000</v>
          </cell>
          <cell r="F36206">
            <v>0</v>
          </cell>
          <cell r="G36206">
            <v>2146516000</v>
          </cell>
          <cell r="H36206">
            <v>160367462.46000001</v>
          </cell>
          <cell r="I36206">
            <v>679825640.75</v>
          </cell>
          <cell r="J36206">
            <v>5410304.9299999997</v>
          </cell>
          <cell r="K36206">
            <v>0</v>
          </cell>
          <cell r="L36206">
            <v>150445171.47000003</v>
          </cell>
          <cell r="M36206">
            <v>671688171.21000016</v>
          </cell>
          <cell r="N36206">
            <v>0</v>
          </cell>
          <cell r="O36206">
            <v>0</v>
          </cell>
          <cell r="P36206">
            <v>1083311507.1199996</v>
          </cell>
          <cell r="Q36206">
            <v>0</v>
          </cell>
          <cell r="R36206">
            <v>7036903.1899999995</v>
          </cell>
          <cell r="S36206">
            <v>2885387.8</v>
          </cell>
          <cell r="T36206">
            <v>3501710.86</v>
          </cell>
          <cell r="U36206">
            <v>2636774.48</v>
          </cell>
          <cell r="V36206">
            <v>1998984.2</v>
          </cell>
          <cell r="W36206">
            <v>2896439.94</v>
          </cell>
          <cell r="X36206">
            <v>2513864.9899999993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45820000</v>
          </cell>
          <cell r="F36419">
            <v>0</v>
          </cell>
          <cell r="G36419">
            <v>45820000</v>
          </cell>
          <cell r="H36419">
            <v>8642317.7300000004</v>
          </cell>
          <cell r="I36419">
            <v>14318548.220000003</v>
          </cell>
          <cell r="J36419">
            <v>2636832.29</v>
          </cell>
          <cell r="K36419">
            <v>0</v>
          </cell>
          <cell r="L36419">
            <v>5252038.9800000004</v>
          </cell>
          <cell r="M36419">
            <v>4592423.5300000012</v>
          </cell>
          <cell r="N36419">
            <v>0</v>
          </cell>
          <cell r="O36419">
            <v>0</v>
          </cell>
          <cell r="P36419">
            <v>19563151.339999996</v>
          </cell>
          <cell r="Q36419">
            <v>0</v>
          </cell>
          <cell r="R36419">
            <v>641414.29</v>
          </cell>
          <cell r="S36419">
            <v>2748864.4599999995</v>
          </cell>
          <cell r="T36419">
            <v>1450494.03</v>
          </cell>
          <cell r="U36419">
            <v>1673909.1199999999</v>
          </cell>
          <cell r="V36419">
            <v>6601721.54</v>
          </cell>
          <cell r="W36419">
            <v>1486961.29</v>
          </cell>
          <cell r="X36419">
            <v>1149871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764831765.04999995</v>
          </cell>
          <cell r="I36632">
            <v>200944720.92000002</v>
          </cell>
          <cell r="J36632">
            <v>500582</v>
          </cell>
          <cell r="K36632">
            <v>0</v>
          </cell>
          <cell r="L36632">
            <v>176718015.05000001</v>
          </cell>
          <cell r="M36632">
            <v>200944719.92000002</v>
          </cell>
          <cell r="N36632">
            <v>0</v>
          </cell>
          <cell r="O36632">
            <v>0</v>
          </cell>
          <cell r="P36632">
            <v>498479772.97000003</v>
          </cell>
          <cell r="Q36632">
            <v>0</v>
          </cell>
          <cell r="R36632">
            <v>588113750</v>
          </cell>
          <cell r="S36632">
            <v>0</v>
          </cell>
          <cell r="T36632">
            <v>0</v>
          </cell>
          <cell r="U36632">
            <v>1</v>
          </cell>
          <cell r="V36632">
            <v>0</v>
          </cell>
          <cell r="W36632">
            <v>0</v>
          </cell>
          <cell r="X36632">
            <v>500582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261350383</v>
          </cell>
          <cell r="F37058">
            <v>0</v>
          </cell>
          <cell r="G37058">
            <v>261350383</v>
          </cell>
          <cell r="H37058">
            <v>0</v>
          </cell>
          <cell r="I37058">
            <v>21007764.539999999</v>
          </cell>
          <cell r="J37058">
            <v>453218.54000000004</v>
          </cell>
          <cell r="K37058">
            <v>0</v>
          </cell>
          <cell r="L37058">
            <v>0</v>
          </cell>
          <cell r="M37058">
            <v>20130925.279999997</v>
          </cell>
          <cell r="N37058">
            <v>0</v>
          </cell>
          <cell r="O37058">
            <v>0</v>
          </cell>
          <cell r="P37058">
            <v>46238772.229999997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876839.26</v>
          </cell>
          <cell r="W37058">
            <v>236245.94</v>
          </cell>
          <cell r="X37058">
            <v>216972.6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631219727</v>
          </cell>
          <cell r="F37271">
            <v>0</v>
          </cell>
          <cell r="G37271">
            <v>631219727</v>
          </cell>
          <cell r="H37271">
            <v>0</v>
          </cell>
          <cell r="I37271">
            <v>0</v>
          </cell>
          <cell r="J37271">
            <v>354062.98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10662500.92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39119.279999999999</v>
          </cell>
          <cell r="X37271">
            <v>314943.7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22113000</v>
          </cell>
          <cell r="F37587">
            <v>0</v>
          </cell>
          <cell r="G37587">
            <v>22113000</v>
          </cell>
          <cell r="H37587">
            <v>3920494.3200000003</v>
          </cell>
          <cell r="I37587">
            <v>4312553.28</v>
          </cell>
          <cell r="J37587">
            <v>2776495.19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2638512.5</v>
          </cell>
          <cell r="S37587">
            <v>1281981.82</v>
          </cell>
          <cell r="T37587">
            <v>2115537.9300000002</v>
          </cell>
          <cell r="U37587">
            <v>2182612.62</v>
          </cell>
          <cell r="V37587">
            <v>14402.73</v>
          </cell>
          <cell r="W37587">
            <v>1748116.31</v>
          </cell>
          <cell r="X37587">
            <v>1028378.88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45805000</v>
          </cell>
          <cell r="F37700">
            <v>0</v>
          </cell>
          <cell r="G37700">
            <v>45805000</v>
          </cell>
          <cell r="H37700">
            <v>7376005.6800000006</v>
          </cell>
          <cell r="I37700">
            <v>11835517.17</v>
          </cell>
          <cell r="J37700">
            <v>3577859.5599999996</v>
          </cell>
          <cell r="K37700">
            <v>0</v>
          </cell>
          <cell r="L37700">
            <v>4154080.46</v>
          </cell>
          <cell r="M37700">
            <v>6616143.620000001</v>
          </cell>
          <cell r="N37700">
            <v>0</v>
          </cell>
          <cell r="O37700">
            <v>0</v>
          </cell>
          <cell r="P37700">
            <v>14189109.58</v>
          </cell>
          <cell r="Q37700">
            <v>0</v>
          </cell>
          <cell r="R37700">
            <v>1328961.6000000001</v>
          </cell>
          <cell r="S37700">
            <v>1892963.6199999999</v>
          </cell>
          <cell r="T37700">
            <v>2084014.1600000001</v>
          </cell>
          <cell r="U37700">
            <v>1804364.86</v>
          </cell>
          <cell r="V37700">
            <v>1330994.5299999998</v>
          </cell>
          <cell r="W37700">
            <v>1670586.34</v>
          </cell>
          <cell r="X37700">
            <v>1907273.22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1851000</v>
          </cell>
          <cell r="F37739">
            <v>0</v>
          </cell>
          <cell r="G37739">
            <v>1851000</v>
          </cell>
          <cell r="H37739">
            <v>367718.04</v>
          </cell>
          <cell r="I37739">
            <v>346579.92</v>
          </cell>
          <cell r="J37739">
            <v>220076.64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245145.36</v>
          </cell>
          <cell r="S37739">
            <v>122572.68</v>
          </cell>
          <cell r="T37739">
            <v>115526.64</v>
          </cell>
          <cell r="U37739">
            <v>115526.64</v>
          </cell>
          <cell r="V37739">
            <v>115526.64</v>
          </cell>
          <cell r="W37739">
            <v>110038.32</v>
          </cell>
          <cell r="X37739">
            <v>110038.32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81034000</v>
          </cell>
          <cell r="F38442">
            <v>0</v>
          </cell>
          <cell r="G38442">
            <v>81034000</v>
          </cell>
          <cell r="H38442">
            <v>16932779.68</v>
          </cell>
          <cell r="I38442">
            <v>21604403.84</v>
          </cell>
          <cell r="J38442">
            <v>11055458.27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5085735.8099999996</v>
          </cell>
          <cell r="R38442">
            <v>5508100.1200000001</v>
          </cell>
          <cell r="S38442">
            <v>6338943.7499999991</v>
          </cell>
          <cell r="T38442">
            <v>5522822.2500000009</v>
          </cell>
          <cell r="U38442">
            <v>10665111.08</v>
          </cell>
          <cell r="V38442">
            <v>5416470.5099999998</v>
          </cell>
          <cell r="W38442">
            <v>5604848.2800000003</v>
          </cell>
          <cell r="X38442">
            <v>5450609.9899999993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13809000</v>
          </cell>
          <cell r="F38555">
            <v>0</v>
          </cell>
          <cell r="G38555">
            <v>13809000</v>
          </cell>
          <cell r="H38555">
            <v>1705792.16</v>
          </cell>
          <cell r="I38555">
            <v>3779438.8699999996</v>
          </cell>
          <cell r="J38555">
            <v>2934639.23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137935.29</v>
          </cell>
          <cell r="R38555">
            <v>479192.5</v>
          </cell>
          <cell r="S38555">
            <v>1088664.3700000001</v>
          </cell>
          <cell r="T38555">
            <v>1130311.6100000001</v>
          </cell>
          <cell r="U38555">
            <v>617649.05999999994</v>
          </cell>
          <cell r="V38555">
            <v>2031478.2000000002</v>
          </cell>
          <cell r="W38555">
            <v>1348389.9299999997</v>
          </cell>
          <cell r="X38555">
            <v>1586249.3000000005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6968000</v>
          </cell>
          <cell r="F38594">
            <v>0</v>
          </cell>
          <cell r="G38594">
            <v>6968000</v>
          </cell>
          <cell r="H38594">
            <v>1714701.1</v>
          </cell>
          <cell r="I38594">
            <v>1770510.8599999999</v>
          </cell>
          <cell r="J38594">
            <v>1176220.79</v>
          </cell>
          <cell r="K38594">
            <v>0</v>
          </cell>
          <cell r="Q38594">
            <v>560017.19999999995</v>
          </cell>
          <cell r="R38594">
            <v>574020</v>
          </cell>
          <cell r="S38594">
            <v>580663.90000000014</v>
          </cell>
          <cell r="T38594">
            <v>584464.73999999976</v>
          </cell>
          <cell r="U38594">
            <v>600097.52</v>
          </cell>
          <cell r="V38594">
            <v>585948.60000000009</v>
          </cell>
          <cell r="W38594">
            <v>590417.99000000022</v>
          </cell>
          <cell r="X38594">
            <v>585802.79999999981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36397000</v>
          </cell>
          <cell r="F38655">
            <v>0</v>
          </cell>
          <cell r="G38655">
            <v>36397000</v>
          </cell>
          <cell r="H38655">
            <v>9184153.7199999988</v>
          </cell>
          <cell r="I38655">
            <v>10659413.16</v>
          </cell>
          <cell r="J38655">
            <v>5847259.1600000011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2835673.73</v>
          </cell>
          <cell r="R38655">
            <v>2949074.61</v>
          </cell>
          <cell r="S38655">
            <v>3399405.38</v>
          </cell>
          <cell r="T38655">
            <v>2869002.7800000003</v>
          </cell>
          <cell r="U38655">
            <v>5541965.1899999995</v>
          </cell>
          <cell r="V38655">
            <v>2248445.19</v>
          </cell>
          <cell r="W38655">
            <v>2188047.4600000004</v>
          </cell>
          <cell r="X38655">
            <v>3659211.6999999997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7559000</v>
          </cell>
          <cell r="F38768">
            <v>0</v>
          </cell>
          <cell r="G38768">
            <v>7559000</v>
          </cell>
          <cell r="H38768">
            <v>163961.81</v>
          </cell>
          <cell r="I38768">
            <v>604772.82999999996</v>
          </cell>
          <cell r="J38768">
            <v>1041105.73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16639</v>
          </cell>
          <cell r="R38768">
            <v>101624.08</v>
          </cell>
          <cell r="S38768">
            <v>45698.73</v>
          </cell>
          <cell r="T38768">
            <v>173346.1</v>
          </cell>
          <cell r="U38768">
            <v>337408.91000000003</v>
          </cell>
          <cell r="V38768">
            <v>94017.82</v>
          </cell>
          <cell r="W38768">
            <v>363985.47</v>
          </cell>
          <cell r="X38768">
            <v>677120.26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3085000</v>
          </cell>
          <cell r="F38807">
            <v>0</v>
          </cell>
          <cell r="G38807">
            <v>3085000</v>
          </cell>
          <cell r="H38807">
            <v>791277.91</v>
          </cell>
          <cell r="I38807">
            <v>773316.45000000007</v>
          </cell>
          <cell r="J38807">
            <v>509175.61</v>
          </cell>
          <cell r="K38807">
            <v>0</v>
          </cell>
          <cell r="Q38807">
            <v>279498.64</v>
          </cell>
          <cell r="R38807">
            <v>254743.18</v>
          </cell>
          <cell r="S38807">
            <v>257036.09</v>
          </cell>
          <cell r="T38807">
            <v>254604.16</v>
          </cell>
          <cell r="U38807">
            <v>257565.5</v>
          </cell>
          <cell r="V38807">
            <v>261146.79</v>
          </cell>
          <cell r="W38807">
            <v>252170.26</v>
          </cell>
          <cell r="X38807">
            <v>257005.35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41555000</v>
          </cell>
          <cell r="F38868">
            <v>0</v>
          </cell>
          <cell r="G38868">
            <v>41555000</v>
          </cell>
          <cell r="H38868">
            <v>8520308.6099999994</v>
          </cell>
          <cell r="I38868">
            <v>10485356.77</v>
          </cell>
          <cell r="J38868">
            <v>5410631.9100000001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2620496</v>
          </cell>
          <cell r="R38868">
            <v>2693228.3999999994</v>
          </cell>
          <cell r="S38868">
            <v>3206584.21</v>
          </cell>
          <cell r="T38868">
            <v>2661708.92</v>
          </cell>
          <cell r="U38868">
            <v>5067299.37</v>
          </cell>
          <cell r="V38868">
            <v>2756348.48</v>
          </cell>
          <cell r="W38868">
            <v>2664077</v>
          </cell>
          <cell r="X38868">
            <v>2746554.91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6773000</v>
          </cell>
          <cell r="F38981">
            <v>0</v>
          </cell>
          <cell r="G38981">
            <v>6773000</v>
          </cell>
          <cell r="H38981">
            <v>2442892.44</v>
          </cell>
          <cell r="I38981">
            <v>1302458.18</v>
          </cell>
          <cell r="J38981">
            <v>344188.23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9800</v>
          </cell>
          <cell r="R38981">
            <v>438867</v>
          </cell>
          <cell r="S38981">
            <v>1994225.44</v>
          </cell>
          <cell r="T38981">
            <v>729393.5</v>
          </cell>
          <cell r="U38981">
            <v>420203.6</v>
          </cell>
          <cell r="V38981">
            <v>152861.08000000002</v>
          </cell>
          <cell r="W38981">
            <v>40915.670000000013</v>
          </cell>
          <cell r="X38981">
            <v>303272.56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3643000</v>
          </cell>
          <cell r="F39020">
            <v>0</v>
          </cell>
          <cell r="G39020">
            <v>3643000</v>
          </cell>
          <cell r="H39020">
            <v>866726.37000000011</v>
          </cell>
          <cell r="I39020">
            <v>867352.18000000017</v>
          </cell>
          <cell r="J39020">
            <v>580729.57000000007</v>
          </cell>
          <cell r="K39020">
            <v>0</v>
          </cell>
          <cell r="Q39020">
            <v>288491.52000000002</v>
          </cell>
          <cell r="R39020">
            <v>288877.81</v>
          </cell>
          <cell r="S39020">
            <v>289357.04000000004</v>
          </cell>
          <cell r="T39020">
            <v>289190.5</v>
          </cell>
          <cell r="U39020">
            <v>289080.84000000003</v>
          </cell>
          <cell r="V39020">
            <v>289080.84000000003</v>
          </cell>
          <cell r="W39020">
            <v>289103.51</v>
          </cell>
          <cell r="X39020">
            <v>291626.06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40288000</v>
          </cell>
          <cell r="F39081">
            <v>0</v>
          </cell>
          <cell r="G39081">
            <v>40288000</v>
          </cell>
          <cell r="H39081">
            <v>8600343.5199999977</v>
          </cell>
          <cell r="I39081">
            <v>10508495.310000001</v>
          </cell>
          <cell r="J39081">
            <v>5186890.6499999985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2466580.2199999997</v>
          </cell>
          <cell r="R39081">
            <v>2799360.27</v>
          </cell>
          <cell r="S39081">
            <v>3334403.03</v>
          </cell>
          <cell r="T39081">
            <v>2750911.9</v>
          </cell>
          <cell r="U39081">
            <v>5155163.6100000003</v>
          </cell>
          <cell r="V39081">
            <v>2602419.8000000003</v>
          </cell>
          <cell r="W39081">
            <v>2639131.52</v>
          </cell>
          <cell r="X39081">
            <v>2547759.1300000004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10592000</v>
          </cell>
          <cell r="F39194">
            <v>0</v>
          </cell>
          <cell r="G39194">
            <v>10592000</v>
          </cell>
          <cell r="H39194">
            <v>3740719.6900000004</v>
          </cell>
          <cell r="I39194">
            <v>3191653.19</v>
          </cell>
          <cell r="J39194">
            <v>1804078.5999999999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700008.58</v>
          </cell>
          <cell r="R39194">
            <v>1771425.23</v>
          </cell>
          <cell r="S39194">
            <v>1269285.8800000001</v>
          </cell>
          <cell r="T39194">
            <v>1717981.6400000004</v>
          </cell>
          <cell r="U39194">
            <v>794702.53</v>
          </cell>
          <cell r="V39194">
            <v>678969.0199999999</v>
          </cell>
          <cell r="W39194">
            <v>1376939.67</v>
          </cell>
          <cell r="X39194">
            <v>427138.92999999993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3429000</v>
          </cell>
          <cell r="F39233">
            <v>0</v>
          </cell>
          <cell r="G39233">
            <v>3429000</v>
          </cell>
          <cell r="H39233">
            <v>847515.01</v>
          </cell>
          <cell r="I39233">
            <v>831060.27</v>
          </cell>
          <cell r="J39233">
            <v>539988.66</v>
          </cell>
          <cell r="K39233">
            <v>0</v>
          </cell>
          <cell r="Q39233">
            <v>0</v>
          </cell>
          <cell r="R39233">
            <v>568462.81999999995</v>
          </cell>
          <cell r="S39233">
            <v>279052.19</v>
          </cell>
          <cell r="T39233">
            <v>279103.59000000003</v>
          </cell>
          <cell r="U39233">
            <v>278443.44</v>
          </cell>
          <cell r="V39233">
            <v>273513.24</v>
          </cell>
          <cell r="W39233">
            <v>23562.43</v>
          </cell>
          <cell r="X39233">
            <v>516426.23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56802000</v>
          </cell>
          <cell r="F39294">
            <v>0</v>
          </cell>
          <cell r="G39294">
            <v>56802000</v>
          </cell>
          <cell r="H39294">
            <v>12144626.869999997</v>
          </cell>
          <cell r="I39294">
            <v>14839224.58</v>
          </cell>
          <cell r="J39294">
            <v>7910037.1399999987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3708186.9</v>
          </cell>
          <cell r="R39294">
            <v>3783434.32</v>
          </cell>
          <cell r="S39294">
            <v>4653005.6499999994</v>
          </cell>
          <cell r="T39294">
            <v>3883764.5</v>
          </cell>
          <cell r="U39294">
            <v>7197714.5099999998</v>
          </cell>
          <cell r="V39294">
            <v>3757745.57</v>
          </cell>
          <cell r="W39294">
            <v>3812412.5999999996</v>
          </cell>
          <cell r="X39294">
            <v>4097624.5400000005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12888000</v>
          </cell>
          <cell r="F39407">
            <v>0</v>
          </cell>
          <cell r="G39407">
            <v>12888000</v>
          </cell>
          <cell r="H39407">
            <v>2453600.0199999996</v>
          </cell>
          <cell r="I39407">
            <v>1933591.3</v>
          </cell>
          <cell r="J39407">
            <v>2021063.96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654138.97</v>
          </cell>
          <cell r="R39407">
            <v>617228.98</v>
          </cell>
          <cell r="S39407">
            <v>1182232.0699999998</v>
          </cell>
          <cell r="T39407">
            <v>960010.05</v>
          </cell>
          <cell r="U39407">
            <v>23592.26999999999</v>
          </cell>
          <cell r="V39407">
            <v>949988.98</v>
          </cell>
          <cell r="W39407">
            <v>949082.91</v>
          </cell>
          <cell r="X39407">
            <v>1071981.05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4788000</v>
          </cell>
          <cell r="F39446">
            <v>0</v>
          </cell>
          <cell r="G39446">
            <v>4788000</v>
          </cell>
          <cell r="H39446">
            <v>1229693.8999999999</v>
          </cell>
          <cell r="I39446">
            <v>1312783.22</v>
          </cell>
          <cell r="J39446">
            <v>790129.83000000007</v>
          </cell>
          <cell r="K39446">
            <v>0</v>
          </cell>
          <cell r="Q39446">
            <v>404401.27</v>
          </cell>
          <cell r="R39446">
            <v>413149.22000000003</v>
          </cell>
          <cell r="S39446">
            <v>412143.41</v>
          </cell>
          <cell r="T39446">
            <v>509565.36</v>
          </cell>
          <cell r="U39446">
            <v>403519.44</v>
          </cell>
          <cell r="V39446">
            <v>399698.42</v>
          </cell>
          <cell r="W39446">
            <v>389723.89</v>
          </cell>
          <cell r="X39446">
            <v>400405.94000000006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52490000</v>
          </cell>
          <cell r="F39507">
            <v>0</v>
          </cell>
          <cell r="G39507">
            <v>52490000</v>
          </cell>
          <cell r="H39507">
            <v>11390445.01</v>
          </cell>
          <cell r="I39507">
            <v>13785510.039999999</v>
          </cell>
          <cell r="J39507">
            <v>7095645.7199999997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3599324.24</v>
          </cell>
          <cell r="R39507">
            <v>3567314.76</v>
          </cell>
          <cell r="S39507">
            <v>4223806.01</v>
          </cell>
          <cell r="T39507">
            <v>3579757.4499999997</v>
          </cell>
          <cell r="U39507">
            <v>6653683.4100000001</v>
          </cell>
          <cell r="V39507">
            <v>3552069.18</v>
          </cell>
          <cell r="W39507">
            <v>3344093.1099999994</v>
          </cell>
          <cell r="X39507">
            <v>3751552.61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8006000</v>
          </cell>
          <cell r="F39620">
            <v>0</v>
          </cell>
          <cell r="G39620">
            <v>8006000</v>
          </cell>
          <cell r="H39620">
            <v>1079156.3400000001</v>
          </cell>
          <cell r="I39620">
            <v>1084136.8500000001</v>
          </cell>
          <cell r="J39620">
            <v>1297460.9000000001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425278.97</v>
          </cell>
          <cell r="R39620">
            <v>358230.64</v>
          </cell>
          <cell r="S39620">
            <v>295646.73</v>
          </cell>
          <cell r="T39620">
            <v>357638.11</v>
          </cell>
          <cell r="U39620">
            <v>433570.5</v>
          </cell>
          <cell r="V39620">
            <v>292928.24</v>
          </cell>
          <cell r="W39620">
            <v>794693.63</v>
          </cell>
          <cell r="X39620">
            <v>502767.26999999996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4493000</v>
          </cell>
          <cell r="F39659">
            <v>0</v>
          </cell>
          <cell r="G39659">
            <v>4493000</v>
          </cell>
          <cell r="H39659">
            <v>1145285.48</v>
          </cell>
          <cell r="I39659">
            <v>1138884.1800000002</v>
          </cell>
          <cell r="J39659">
            <v>737988</v>
          </cell>
          <cell r="K39659">
            <v>0</v>
          </cell>
          <cell r="Q39659">
            <v>388468.77999999997</v>
          </cell>
          <cell r="R39659">
            <v>382034.24</v>
          </cell>
          <cell r="S39659">
            <v>374782.46</v>
          </cell>
          <cell r="T39659">
            <v>375276.7</v>
          </cell>
          <cell r="U39659">
            <v>373554.08000000007</v>
          </cell>
          <cell r="V39659">
            <v>390053.40000000014</v>
          </cell>
          <cell r="W39659">
            <v>351730.56</v>
          </cell>
          <cell r="X39659">
            <v>386257.44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36260000</v>
          </cell>
          <cell r="F39720">
            <v>1.4551915228366852E-11</v>
          </cell>
          <cell r="G39720">
            <v>36260000.000000007</v>
          </cell>
          <cell r="H39720">
            <v>8149151.0899999989</v>
          </cell>
          <cell r="I39720">
            <v>9893959.9100000001</v>
          </cell>
          <cell r="J39720">
            <v>5303585.09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2468270.8200000003</v>
          </cell>
          <cell r="R39720">
            <v>2640257.8600000003</v>
          </cell>
          <cell r="S39720">
            <v>3040622.41</v>
          </cell>
          <cell r="T39720">
            <v>2581268.0599999996</v>
          </cell>
          <cell r="U39720">
            <v>4766355.72</v>
          </cell>
          <cell r="V39720">
            <v>2546336.1300000004</v>
          </cell>
          <cell r="W39720">
            <v>2716676.02</v>
          </cell>
          <cell r="X39720">
            <v>2586909.0700000003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11268000</v>
          </cell>
          <cell r="F39833">
            <v>0</v>
          </cell>
          <cell r="G39833">
            <v>11268000</v>
          </cell>
          <cell r="H39833">
            <v>2979289.49</v>
          </cell>
          <cell r="I39833">
            <v>1724049.7999999998</v>
          </cell>
          <cell r="J39833">
            <v>863650.12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397792.4</v>
          </cell>
          <cell r="R39833">
            <v>2204363.3600000003</v>
          </cell>
          <cell r="S39833">
            <v>377133.73</v>
          </cell>
          <cell r="T39833">
            <v>659648.54</v>
          </cell>
          <cell r="U39833">
            <v>334566.87</v>
          </cell>
          <cell r="V39833">
            <v>729834.39</v>
          </cell>
          <cell r="W39833">
            <v>391196.78</v>
          </cell>
          <cell r="X39833">
            <v>472453.34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3023000</v>
          </cell>
          <cell r="F39872">
            <v>0</v>
          </cell>
          <cell r="G39872">
            <v>3023000</v>
          </cell>
          <cell r="H39872">
            <v>792915.23</v>
          </cell>
          <cell r="I39872">
            <v>555073.75</v>
          </cell>
          <cell r="J39872">
            <v>841881.94</v>
          </cell>
          <cell r="K39872">
            <v>0</v>
          </cell>
          <cell r="Q39872">
            <v>260458.05</v>
          </cell>
          <cell r="R39872">
            <v>267957.68</v>
          </cell>
          <cell r="S39872">
            <v>264499.5</v>
          </cell>
          <cell r="T39872">
            <v>279186.76</v>
          </cell>
          <cell r="U39872">
            <v>275886.99</v>
          </cell>
          <cell r="V39872">
            <v>0</v>
          </cell>
          <cell r="W39872">
            <v>562592.4</v>
          </cell>
          <cell r="X39872">
            <v>279289.53999999998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48860000</v>
          </cell>
          <cell r="F39933">
            <v>0</v>
          </cell>
          <cell r="G39933">
            <v>48860000</v>
          </cell>
          <cell r="H39933">
            <v>9768472.0800000001</v>
          </cell>
          <cell r="I39933">
            <v>13539072.879999997</v>
          </cell>
          <cell r="J39933">
            <v>6438398.959999999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3062244.3000000003</v>
          </cell>
          <cell r="R39933">
            <v>3608079.5</v>
          </cell>
          <cell r="S39933">
            <v>3098148.2800000003</v>
          </cell>
          <cell r="T39933">
            <v>3202582.4</v>
          </cell>
          <cell r="U39933">
            <v>6007536.2000000002</v>
          </cell>
          <cell r="V39933">
            <v>4328954.28</v>
          </cell>
          <cell r="W39933">
            <v>3203754.66</v>
          </cell>
          <cell r="X39933">
            <v>3234644.3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6868000</v>
          </cell>
          <cell r="F40046">
            <v>0</v>
          </cell>
          <cell r="G40046">
            <v>6868000</v>
          </cell>
          <cell r="H40046">
            <v>1572047.45</v>
          </cell>
          <cell r="I40046">
            <v>1623269.69</v>
          </cell>
          <cell r="J40046">
            <v>1738778.2499999998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381570.46</v>
          </cell>
          <cell r="R40046">
            <v>532181.4</v>
          </cell>
          <cell r="S40046">
            <v>658295.59</v>
          </cell>
          <cell r="T40046">
            <v>596519.15</v>
          </cell>
          <cell r="U40046">
            <v>464429.58999999997</v>
          </cell>
          <cell r="V40046">
            <v>562320.94999999995</v>
          </cell>
          <cell r="W40046">
            <v>1195851.9400000002</v>
          </cell>
          <cell r="X40046">
            <v>542926.30999999994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4296000</v>
          </cell>
          <cell r="F40085">
            <v>0</v>
          </cell>
          <cell r="G40085">
            <v>4296000</v>
          </cell>
          <cell r="H40085">
            <v>1003941.49</v>
          </cell>
          <cell r="I40085">
            <v>1012359.1299999999</v>
          </cell>
          <cell r="J40085">
            <v>692185.28</v>
          </cell>
          <cell r="K40085">
            <v>0</v>
          </cell>
          <cell r="Q40085">
            <v>333295.08999999997</v>
          </cell>
          <cell r="R40085">
            <v>333338.15999999997</v>
          </cell>
          <cell r="S40085">
            <v>337308.24000000005</v>
          </cell>
          <cell r="T40085">
            <v>347587</v>
          </cell>
          <cell r="U40085">
            <v>323131.40999999997</v>
          </cell>
          <cell r="V40085">
            <v>341640.72000000003</v>
          </cell>
          <cell r="W40085">
            <v>345923.23000000004</v>
          </cell>
          <cell r="X40085">
            <v>346262.05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48090000</v>
          </cell>
          <cell r="F40146">
            <v>0</v>
          </cell>
          <cell r="G40146">
            <v>48090000</v>
          </cell>
          <cell r="H40146">
            <v>11080186.51</v>
          </cell>
          <cell r="I40146">
            <v>13621145.850000001</v>
          </cell>
          <cell r="J40146">
            <v>6856418.3099999996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3504871.26</v>
          </cell>
          <cell r="R40146">
            <v>3506808.48</v>
          </cell>
          <cell r="S40146">
            <v>4068506.7699999996</v>
          </cell>
          <cell r="T40146">
            <v>3507928.42</v>
          </cell>
          <cell r="U40146">
            <v>6652781.0900000008</v>
          </cell>
          <cell r="V40146">
            <v>3460436.34</v>
          </cell>
          <cell r="W40146">
            <v>3427625.6</v>
          </cell>
          <cell r="X40146">
            <v>3428792.71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7243000</v>
          </cell>
          <cell r="F40259">
            <v>0</v>
          </cell>
          <cell r="G40259">
            <v>7243000</v>
          </cell>
          <cell r="H40259">
            <v>1076856.82</v>
          </cell>
          <cell r="I40259">
            <v>2474876.9500000002</v>
          </cell>
          <cell r="J40259">
            <v>1077968.8599999999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177423.46999999997</v>
          </cell>
          <cell r="R40259">
            <v>675007.92999999993</v>
          </cell>
          <cell r="S40259">
            <v>224425.41999999998</v>
          </cell>
          <cell r="T40259">
            <v>805355.20000000007</v>
          </cell>
          <cell r="U40259">
            <v>430931.97</v>
          </cell>
          <cell r="V40259">
            <v>1238589.78</v>
          </cell>
          <cell r="W40259">
            <v>937411.42999999993</v>
          </cell>
          <cell r="X40259">
            <v>140557.43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4208000</v>
          </cell>
          <cell r="F40298">
            <v>0</v>
          </cell>
          <cell r="G40298">
            <v>4208000</v>
          </cell>
          <cell r="H40298">
            <v>1119604.71</v>
          </cell>
          <cell r="I40298">
            <v>1118570.5699999998</v>
          </cell>
          <cell r="J40298">
            <v>734978.72</v>
          </cell>
          <cell r="K40298">
            <v>0</v>
          </cell>
          <cell r="Q40298">
            <v>366555.67</v>
          </cell>
          <cell r="R40298">
            <v>374477.28</v>
          </cell>
          <cell r="S40298">
            <v>378571.76</v>
          </cell>
          <cell r="T40298">
            <v>372533.92</v>
          </cell>
          <cell r="U40298">
            <v>375789.51</v>
          </cell>
          <cell r="V40298">
            <v>370247.14</v>
          </cell>
          <cell r="W40298">
            <v>368008.46</v>
          </cell>
          <cell r="X40298">
            <v>366970.26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41346000</v>
          </cell>
          <cell r="F40359">
            <v>0</v>
          </cell>
          <cell r="G40359">
            <v>41346000</v>
          </cell>
          <cell r="H40359">
            <v>11035780.83</v>
          </cell>
          <cell r="I40359">
            <v>13075846.929999996</v>
          </cell>
          <cell r="J40359">
            <v>6818244.2400000058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3967837.21</v>
          </cell>
          <cell r="R40359">
            <v>3220375.7</v>
          </cell>
          <cell r="S40359">
            <v>3847567.9199999995</v>
          </cell>
          <cell r="T40359">
            <v>3365445.4000000027</v>
          </cell>
          <cell r="U40359">
            <v>6222054.1199999973</v>
          </cell>
          <cell r="V40359">
            <v>3488347.4099999974</v>
          </cell>
          <cell r="W40359">
            <v>3336014.1900000027</v>
          </cell>
          <cell r="X40359">
            <v>3482230.050000004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6465000</v>
          </cell>
          <cell r="F40472">
            <v>0</v>
          </cell>
          <cell r="G40472">
            <v>6465000</v>
          </cell>
          <cell r="H40472">
            <v>3805607.83</v>
          </cell>
          <cell r="I40472">
            <v>1341374.0699999998</v>
          </cell>
          <cell r="J40472">
            <v>552385.26000000036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1125786.07</v>
          </cell>
          <cell r="R40472">
            <v>2486568.2299999995</v>
          </cell>
          <cell r="S40472">
            <v>193253.52999999991</v>
          </cell>
          <cell r="T40472">
            <v>785431.16</v>
          </cell>
          <cell r="U40472">
            <v>239866.2099999999</v>
          </cell>
          <cell r="V40472">
            <v>316076.69999999995</v>
          </cell>
          <cell r="W40472">
            <v>493906.52000000031</v>
          </cell>
          <cell r="X40472">
            <v>58478.739999999976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3387000</v>
          </cell>
          <cell r="F40511">
            <v>0</v>
          </cell>
          <cell r="G40511">
            <v>3387000</v>
          </cell>
          <cell r="H40511">
            <v>1051784.0899999999</v>
          </cell>
          <cell r="I40511">
            <v>1063231.1300000004</v>
          </cell>
          <cell r="J40511">
            <v>694692.29999999981</v>
          </cell>
          <cell r="K40511">
            <v>0</v>
          </cell>
          <cell r="Q40511">
            <v>347863.89</v>
          </cell>
          <cell r="R40511">
            <v>351917.29999999993</v>
          </cell>
          <cell r="S40511">
            <v>352002.89999999991</v>
          </cell>
          <cell r="T40511">
            <v>0</v>
          </cell>
          <cell r="U40511">
            <v>357945.5700000003</v>
          </cell>
          <cell r="V40511">
            <v>705285.56</v>
          </cell>
          <cell r="W40511">
            <v>0</v>
          </cell>
          <cell r="X40511">
            <v>694692.29999999981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34977000</v>
          </cell>
          <cell r="F40572">
            <v>0</v>
          </cell>
          <cell r="G40572">
            <v>34977000</v>
          </cell>
          <cell r="H40572">
            <v>7003103.9300000006</v>
          </cell>
          <cell r="I40572">
            <v>8552427.2699999996</v>
          </cell>
          <cell r="J40572">
            <v>4584366.4000000004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2149714.7400000002</v>
          </cell>
          <cell r="R40572">
            <v>2180402.66</v>
          </cell>
          <cell r="S40572">
            <v>2672986.5300000003</v>
          </cell>
          <cell r="T40572">
            <v>2235311.86</v>
          </cell>
          <cell r="U40572">
            <v>4130489.84</v>
          </cell>
          <cell r="V40572">
            <v>2186625.5699999994</v>
          </cell>
          <cell r="W40572">
            <v>2161348.4799999995</v>
          </cell>
          <cell r="X40572">
            <v>2423017.9200000004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7564000</v>
          </cell>
          <cell r="F40685">
            <v>0</v>
          </cell>
          <cell r="G40685">
            <v>7564000</v>
          </cell>
          <cell r="H40685">
            <v>846632.5</v>
          </cell>
          <cell r="I40685">
            <v>1523301.5099999998</v>
          </cell>
          <cell r="J40685">
            <v>1055797.42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55650.86</v>
          </cell>
          <cell r="R40685">
            <v>328245.2</v>
          </cell>
          <cell r="S40685">
            <v>462736.44</v>
          </cell>
          <cell r="T40685">
            <v>759266.11</v>
          </cell>
          <cell r="U40685">
            <v>470249.19</v>
          </cell>
          <cell r="V40685">
            <v>293786.21000000002</v>
          </cell>
          <cell r="W40685">
            <v>366704.06000000006</v>
          </cell>
          <cell r="X40685">
            <v>689093.36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3038000</v>
          </cell>
          <cell r="F40724">
            <v>0</v>
          </cell>
          <cell r="G40724">
            <v>3038000</v>
          </cell>
          <cell r="H40724">
            <v>701280.36</v>
          </cell>
          <cell r="I40724">
            <v>708248.56</v>
          </cell>
          <cell r="J40724">
            <v>468282.72</v>
          </cell>
          <cell r="K40724">
            <v>0</v>
          </cell>
          <cell r="Q40724">
            <v>217521.6</v>
          </cell>
          <cell r="R40724">
            <v>249968.52</v>
          </cell>
          <cell r="S40724">
            <v>233790.24</v>
          </cell>
          <cell r="T40724">
            <v>234096.48</v>
          </cell>
          <cell r="U40724">
            <v>237784.8</v>
          </cell>
          <cell r="V40724">
            <v>236367.28</v>
          </cell>
          <cell r="W40724">
            <v>0</v>
          </cell>
          <cell r="X40724">
            <v>468282.72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50750000</v>
          </cell>
          <cell r="F40785">
            <v>0</v>
          </cell>
          <cell r="G40785">
            <v>50750000</v>
          </cell>
          <cell r="H40785">
            <v>10758939.899999999</v>
          </cell>
          <cell r="I40785">
            <v>12904231.08</v>
          </cell>
          <cell r="J40785">
            <v>10361450.01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6652025.6399999978</v>
          </cell>
          <cell r="R40785">
            <v>130854.65</v>
          </cell>
          <cell r="S40785">
            <v>3976059.6099999994</v>
          </cell>
          <cell r="T40785">
            <v>3245149.54</v>
          </cell>
          <cell r="U40785">
            <v>9395569.5900000017</v>
          </cell>
          <cell r="V40785">
            <v>263511.95</v>
          </cell>
          <cell r="W40785">
            <v>6276117</v>
          </cell>
          <cell r="X40785">
            <v>4085333.01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9963000</v>
          </cell>
          <cell r="F40898">
            <v>0</v>
          </cell>
          <cell r="G40898">
            <v>9963000</v>
          </cell>
          <cell r="H40898">
            <v>2857447.36</v>
          </cell>
          <cell r="I40898">
            <v>3288706.38</v>
          </cell>
          <cell r="J40898">
            <v>461840.86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1300859.3699999999</v>
          </cell>
          <cell r="R40898">
            <v>1005154.12</v>
          </cell>
          <cell r="S40898">
            <v>551433.87000000011</v>
          </cell>
          <cell r="T40898">
            <v>1289843.0499999998</v>
          </cell>
          <cell r="U40898">
            <v>1470540.14</v>
          </cell>
          <cell r="V40898">
            <v>528323.18999999994</v>
          </cell>
          <cell r="W40898">
            <v>284097.31</v>
          </cell>
          <cell r="X40898">
            <v>177743.55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4331000</v>
          </cell>
          <cell r="F40937">
            <v>0</v>
          </cell>
          <cell r="G40937">
            <v>4331000</v>
          </cell>
          <cell r="H40937">
            <v>698219.22</v>
          </cell>
          <cell r="I40937">
            <v>1062129.46</v>
          </cell>
          <cell r="J40937">
            <v>696676.73</v>
          </cell>
          <cell r="K40937">
            <v>0</v>
          </cell>
          <cell r="Q40937">
            <v>0</v>
          </cell>
          <cell r="R40937">
            <v>350190.30000000005</v>
          </cell>
          <cell r="S40937">
            <v>348028.92</v>
          </cell>
          <cell r="T40937">
            <v>366844.8</v>
          </cell>
          <cell r="U40937">
            <v>349556.43</v>
          </cell>
          <cell r="V40937">
            <v>345728.23</v>
          </cell>
          <cell r="W40937">
            <v>345664.56</v>
          </cell>
          <cell r="X40937">
            <v>351012.17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51790000</v>
          </cell>
          <cell r="F40998">
            <v>0</v>
          </cell>
          <cell r="G40998">
            <v>51790000</v>
          </cell>
          <cell r="H40998">
            <v>11186248.84</v>
          </cell>
          <cell r="I40998">
            <v>14979983.840000002</v>
          </cell>
          <cell r="J40998">
            <v>7328214.0099999998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3524529.6599999997</v>
          </cell>
          <cell r="R40998">
            <v>4134957.2500000005</v>
          </cell>
          <cell r="S40998">
            <v>3526761.9299999997</v>
          </cell>
          <cell r="T40998">
            <v>3498526.68</v>
          </cell>
          <cell r="U40998">
            <v>6674949.21</v>
          </cell>
          <cell r="V40998">
            <v>4806507.95</v>
          </cell>
          <cell r="W40998">
            <v>3450937.23</v>
          </cell>
          <cell r="X40998">
            <v>3877276.7800000003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6686000</v>
          </cell>
          <cell r="F41111">
            <v>0</v>
          </cell>
          <cell r="G41111">
            <v>6686000</v>
          </cell>
          <cell r="H41111">
            <v>1829590.97</v>
          </cell>
          <cell r="I41111">
            <v>2058353.94</v>
          </cell>
          <cell r="J41111">
            <v>704540.99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157626.95000000001</v>
          </cell>
          <cell r="R41111">
            <v>936860.09</v>
          </cell>
          <cell r="S41111">
            <v>735103.93</v>
          </cell>
          <cell r="T41111">
            <v>606583.99</v>
          </cell>
          <cell r="U41111">
            <v>796998.27</v>
          </cell>
          <cell r="V41111">
            <v>654771.68000000005</v>
          </cell>
          <cell r="W41111">
            <v>140322.64000000001</v>
          </cell>
          <cell r="X41111">
            <v>564218.35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4524000</v>
          </cell>
          <cell r="F41150">
            <v>0</v>
          </cell>
          <cell r="G41150">
            <v>4524000</v>
          </cell>
          <cell r="H41150">
            <v>756506.43</v>
          </cell>
          <cell r="I41150">
            <v>1099463.72</v>
          </cell>
          <cell r="J41150">
            <v>736782</v>
          </cell>
          <cell r="K41150">
            <v>0</v>
          </cell>
          <cell r="Q41150">
            <v>0</v>
          </cell>
          <cell r="R41150">
            <v>387222.03</v>
          </cell>
          <cell r="S41150">
            <v>369284.4</v>
          </cell>
          <cell r="T41150">
            <v>365708.96</v>
          </cell>
          <cell r="U41150">
            <v>363108.96</v>
          </cell>
          <cell r="V41150">
            <v>370645.8</v>
          </cell>
          <cell r="W41150">
            <v>736782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49997000</v>
          </cell>
          <cell r="F41211">
            <v>0</v>
          </cell>
          <cell r="G41211">
            <v>49997000</v>
          </cell>
          <cell r="H41211">
            <v>13216276.299999999</v>
          </cell>
          <cell r="I41211">
            <v>13729723.440000001</v>
          </cell>
          <cell r="J41211">
            <v>7400202.1500000004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4509527</v>
          </cell>
          <cell r="R41211">
            <v>4000012.3899999997</v>
          </cell>
          <cell r="S41211">
            <v>4706736.91</v>
          </cell>
          <cell r="T41211">
            <v>3537254.09</v>
          </cell>
          <cell r="U41211">
            <v>6512787.0100000007</v>
          </cell>
          <cell r="V41211">
            <v>3679682.34</v>
          </cell>
          <cell r="W41211">
            <v>3734797.66</v>
          </cell>
          <cell r="X41211">
            <v>3665404.49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7655000</v>
          </cell>
          <cell r="F41324">
            <v>0</v>
          </cell>
          <cell r="G41324">
            <v>7655000</v>
          </cell>
          <cell r="H41324">
            <v>2873532.58</v>
          </cell>
          <cell r="I41324">
            <v>2629681.9900000002</v>
          </cell>
          <cell r="J41324">
            <v>938100.76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866117</v>
          </cell>
          <cell r="R41324">
            <v>1258585.01</v>
          </cell>
          <cell r="S41324">
            <v>748830.57</v>
          </cell>
          <cell r="T41324">
            <v>980092.51</v>
          </cell>
          <cell r="U41324">
            <v>1123961.4900000002</v>
          </cell>
          <cell r="V41324">
            <v>525627.99</v>
          </cell>
          <cell r="W41324">
            <v>682714.92</v>
          </cell>
          <cell r="X41324">
            <v>255385.84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4374000</v>
          </cell>
          <cell r="F41363">
            <v>0</v>
          </cell>
          <cell r="G41363">
            <v>4374000</v>
          </cell>
          <cell r="H41363">
            <v>1114032.24</v>
          </cell>
          <cell r="I41363">
            <v>1078025.55</v>
          </cell>
          <cell r="J41363">
            <v>717920.53</v>
          </cell>
          <cell r="K41363">
            <v>0</v>
          </cell>
          <cell r="Q41363">
            <v>351460.92</v>
          </cell>
          <cell r="R41363">
            <v>402527.58</v>
          </cell>
          <cell r="S41363">
            <v>360043.74</v>
          </cell>
          <cell r="T41363">
            <v>360191.53</v>
          </cell>
          <cell r="U41363">
            <v>358336.26</v>
          </cell>
          <cell r="V41363">
            <v>359497.76</v>
          </cell>
          <cell r="W41363">
            <v>368423.19</v>
          </cell>
          <cell r="X41363">
            <v>349497.34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38549000</v>
          </cell>
          <cell r="F41424">
            <v>0</v>
          </cell>
          <cell r="G41424">
            <v>38549000</v>
          </cell>
          <cell r="H41424">
            <v>10903648.23</v>
          </cell>
          <cell r="I41424">
            <v>13481440.550000001</v>
          </cell>
          <cell r="J41424">
            <v>7010135.0800000001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3413507.84</v>
          </cell>
          <cell r="R41424">
            <v>3402211.35</v>
          </cell>
          <cell r="S41424">
            <v>4087929.0399999996</v>
          </cell>
          <cell r="T41424">
            <v>3457848.85</v>
          </cell>
          <cell r="U41424">
            <v>9815894.8499999996</v>
          </cell>
          <cell r="V41424">
            <v>207696.85</v>
          </cell>
          <cell r="W41424">
            <v>6839558.7300000004</v>
          </cell>
          <cell r="X41424">
            <v>170576.34999999998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9363000</v>
          </cell>
          <cell r="F41537">
            <v>0</v>
          </cell>
          <cell r="G41537">
            <v>9363000</v>
          </cell>
          <cell r="H41537">
            <v>239848</v>
          </cell>
          <cell r="I41537">
            <v>469756.38</v>
          </cell>
          <cell r="J41537">
            <v>1755658.12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5500</v>
          </cell>
          <cell r="R41537">
            <v>45637</v>
          </cell>
          <cell r="S41537">
            <v>188711</v>
          </cell>
          <cell r="T41537">
            <v>143330</v>
          </cell>
          <cell r="U41537">
            <v>52630</v>
          </cell>
          <cell r="V41537">
            <v>273796.38</v>
          </cell>
          <cell r="W41537">
            <v>264372</v>
          </cell>
          <cell r="X41537">
            <v>1491286.12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3270000</v>
          </cell>
          <cell r="F41576">
            <v>0</v>
          </cell>
          <cell r="G41576">
            <v>3270000</v>
          </cell>
          <cell r="H41576">
            <v>1114775.6400000001</v>
          </cell>
          <cell r="I41576">
            <v>1112258.8799999999</v>
          </cell>
          <cell r="J41576">
            <v>798149.88000000035</v>
          </cell>
          <cell r="K41576">
            <v>0</v>
          </cell>
          <cell r="Q41576">
            <v>370005.24</v>
          </cell>
          <cell r="R41576">
            <v>374105.28</v>
          </cell>
          <cell r="S41576">
            <v>370665.12</v>
          </cell>
          <cell r="T41576">
            <v>370665.11999999988</v>
          </cell>
          <cell r="U41576">
            <v>370796.88000000012</v>
          </cell>
          <cell r="V41576">
            <v>370796.88</v>
          </cell>
          <cell r="W41576">
            <v>379474.08</v>
          </cell>
          <cell r="X41576">
            <v>418675.80000000028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43754000</v>
          </cell>
          <cell r="F41637">
            <v>0</v>
          </cell>
          <cell r="G41637">
            <v>43754000</v>
          </cell>
          <cell r="H41637">
            <v>9667329.2699999996</v>
          </cell>
          <cell r="I41637">
            <v>11718036.949999999</v>
          </cell>
          <cell r="J41637">
            <v>5813999.2300000004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3102711.99</v>
          </cell>
          <cell r="R41637">
            <v>3067247.07</v>
          </cell>
          <cell r="S41637">
            <v>3497370.21</v>
          </cell>
          <cell r="T41637">
            <v>2975887.9899999993</v>
          </cell>
          <cell r="U41637">
            <v>5663069.9100000011</v>
          </cell>
          <cell r="V41637">
            <v>3079079.0500000003</v>
          </cell>
          <cell r="W41637">
            <v>2977889.4700000007</v>
          </cell>
          <cell r="X41637">
            <v>2836109.7599999993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5877000</v>
          </cell>
          <cell r="F41750">
            <v>0</v>
          </cell>
          <cell r="G41750">
            <v>5877000</v>
          </cell>
          <cell r="H41750">
            <v>1990111.7200000002</v>
          </cell>
          <cell r="I41750">
            <v>1589320.2899999998</v>
          </cell>
          <cell r="J41750">
            <v>871275.54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335889.66</v>
          </cell>
          <cell r="R41750">
            <v>367182.00999999995</v>
          </cell>
          <cell r="S41750">
            <v>1287040.05</v>
          </cell>
          <cell r="T41750">
            <v>240702.1399999999</v>
          </cell>
          <cell r="U41750">
            <v>726835.49</v>
          </cell>
          <cell r="V41750">
            <v>621782.66000000015</v>
          </cell>
          <cell r="W41750">
            <v>670856.43999999994</v>
          </cell>
          <cell r="X41750">
            <v>200419.09999999998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3183000</v>
          </cell>
          <cell r="F41789">
            <v>0</v>
          </cell>
          <cell r="G41789">
            <v>3183000</v>
          </cell>
          <cell r="H41789">
            <v>791876.41</v>
          </cell>
          <cell r="I41789">
            <v>777486.67000000016</v>
          </cell>
          <cell r="J41789">
            <v>609664.91999999993</v>
          </cell>
          <cell r="K41789">
            <v>0</v>
          </cell>
          <cell r="Q41789">
            <v>0</v>
          </cell>
          <cell r="R41789">
            <v>522736.32</v>
          </cell>
          <cell r="S41789">
            <v>269140.09000000003</v>
          </cell>
          <cell r="T41789">
            <v>253908.17</v>
          </cell>
          <cell r="U41789">
            <v>261483.36</v>
          </cell>
          <cell r="V41789">
            <v>262095.14000000013</v>
          </cell>
          <cell r="W41789">
            <v>265164.68999999994</v>
          </cell>
          <cell r="X41789">
            <v>344500.23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14455000</v>
          </cell>
          <cell r="F41850">
            <v>0</v>
          </cell>
          <cell r="G41850">
            <v>14455000</v>
          </cell>
          <cell r="H41850">
            <v>3045730.8499999996</v>
          </cell>
          <cell r="I41850">
            <v>3755509.85</v>
          </cell>
          <cell r="J41850">
            <v>3060516.06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1965050.2</v>
          </cell>
          <cell r="S41850">
            <v>1080680.6499999999</v>
          </cell>
          <cell r="T41850">
            <v>0</v>
          </cell>
          <cell r="U41850">
            <v>3745617.3000000003</v>
          </cell>
          <cell r="V41850">
            <v>9892.5499999999993</v>
          </cell>
          <cell r="W41850">
            <v>1933568.97</v>
          </cell>
          <cell r="X41850">
            <v>1126947.0900000001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23889000</v>
          </cell>
          <cell r="F41963">
            <v>0</v>
          </cell>
          <cell r="G41963">
            <v>23889000</v>
          </cell>
          <cell r="H41963">
            <v>1839572.12</v>
          </cell>
          <cell r="I41963">
            <v>7320324.3200000003</v>
          </cell>
          <cell r="J41963">
            <v>3254609.62</v>
          </cell>
          <cell r="K41963">
            <v>0</v>
          </cell>
          <cell r="L41963">
            <v>72377.25</v>
          </cell>
          <cell r="M41963">
            <v>486037.57999999996</v>
          </cell>
          <cell r="N41963">
            <v>0</v>
          </cell>
          <cell r="O41963">
            <v>0</v>
          </cell>
          <cell r="P41963">
            <v>1364380.03</v>
          </cell>
          <cell r="Q41963">
            <v>0</v>
          </cell>
          <cell r="R41963">
            <v>587484.29</v>
          </cell>
          <cell r="S41963">
            <v>1179710.58</v>
          </cell>
          <cell r="T41963">
            <v>2372407.5799999996</v>
          </cell>
          <cell r="U41963">
            <v>3111436.05</v>
          </cell>
          <cell r="V41963">
            <v>1350443.1099999999</v>
          </cell>
          <cell r="W41963">
            <v>1875641.76</v>
          </cell>
          <cell r="X41963">
            <v>1378967.8599999999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1184000</v>
          </cell>
          <cell r="F42002">
            <v>0</v>
          </cell>
          <cell r="G42002">
            <v>1184000</v>
          </cell>
          <cell r="H42002">
            <v>303587.27999999997</v>
          </cell>
          <cell r="I42002">
            <v>201191.52</v>
          </cell>
          <cell r="J42002">
            <v>301787.27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202991.52</v>
          </cell>
          <cell r="S42002">
            <v>100595.76</v>
          </cell>
          <cell r="T42002">
            <v>0</v>
          </cell>
          <cell r="U42002">
            <v>201191.52</v>
          </cell>
          <cell r="V42002">
            <v>0</v>
          </cell>
          <cell r="W42002">
            <v>201191.52</v>
          </cell>
          <cell r="X42002">
            <v>100595.75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133743752509</v>
          </cell>
          <cell r="F42430">
            <v>-3.4924596548080444E-10</v>
          </cell>
          <cell r="H42430">
            <v>18003592948.725998</v>
          </cell>
          <cell r="I42430">
            <v>35207573407.970001</v>
          </cell>
          <cell r="J42430">
            <v>18266559704.171673</v>
          </cell>
          <cell r="K42430">
            <v>0</v>
          </cell>
          <cell r="L42430">
            <v>2296648694.4399996</v>
          </cell>
          <cell r="M42430">
            <v>3965812030.4900012</v>
          </cell>
          <cell r="N42430">
            <v>0</v>
          </cell>
          <cell r="O42430">
            <v>0</v>
          </cell>
          <cell r="P42430">
            <v>9193156239.460001</v>
          </cell>
          <cell r="Q42430">
            <v>1968485452.3399999</v>
          </cell>
          <cell r="R42430">
            <v>10002202326.276001</v>
          </cell>
          <cell r="S42430">
            <v>3736256475.6699996</v>
          </cell>
          <cell r="T42430">
            <v>2855125294.1799994</v>
          </cell>
          <cell r="U42430">
            <v>16880587358.210001</v>
          </cell>
          <cell r="V42430">
            <v>11506048725.090002</v>
          </cell>
          <cell r="W42430">
            <v>3131108272.5799994</v>
          </cell>
          <cell r="X42430">
            <v>15135451431.591665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74408421575.397675</v>
          </cell>
          <cell r="AD42430">
            <v>59335330933.602364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1551759</v>
          </cell>
          <cell r="F43243">
            <v>0</v>
          </cell>
          <cell r="G43243">
            <v>1551759</v>
          </cell>
          <cell r="H43243">
            <v>1551759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1551759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30381767</v>
          </cell>
          <cell r="F44210">
            <v>0</v>
          </cell>
          <cell r="G44210">
            <v>30381767</v>
          </cell>
          <cell r="H44210">
            <v>10732347.32</v>
          </cell>
          <cell r="I44210">
            <v>8115890.6400000006</v>
          </cell>
          <cell r="J44210">
            <v>9976966.9900000002</v>
          </cell>
          <cell r="K44210">
            <v>0</v>
          </cell>
          <cell r="L44210">
            <v>2602872.25</v>
          </cell>
          <cell r="M44210">
            <v>0</v>
          </cell>
          <cell r="N44210">
            <v>0</v>
          </cell>
          <cell r="O44210">
            <v>0</v>
          </cell>
          <cell r="P44210">
            <v>2602872.25</v>
          </cell>
          <cell r="Q44210">
            <v>0</v>
          </cell>
          <cell r="R44210">
            <v>8129475.0700000003</v>
          </cell>
          <cell r="S44210">
            <v>0</v>
          </cell>
          <cell r="T44210">
            <v>3424303.63</v>
          </cell>
          <cell r="U44210">
            <v>601416.54</v>
          </cell>
          <cell r="V44210">
            <v>4090170.47</v>
          </cell>
          <cell r="W44210">
            <v>2062065.45</v>
          </cell>
          <cell r="X44210">
            <v>7914901.54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662500000</v>
          </cell>
          <cell r="F45873">
            <v>0</v>
          </cell>
          <cell r="G45873">
            <v>662500000</v>
          </cell>
          <cell r="H45873">
            <v>0</v>
          </cell>
          <cell r="I45873">
            <v>0</v>
          </cell>
          <cell r="J45873">
            <v>67045473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108301995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67045473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2279945364.9999995</v>
          </cell>
          <cell r="F46086">
            <v>0</v>
          </cell>
          <cell r="G46086">
            <v>2279945364.9999995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6115000</v>
          </cell>
          <cell r="F46121">
            <v>0</v>
          </cell>
          <cell r="G46121">
            <v>6115000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0</v>
          </cell>
          <cell r="F49707">
            <v>0</v>
          </cell>
          <cell r="G49707">
            <v>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136724246400</v>
          </cell>
          <cell r="F53795">
            <v>0</v>
          </cell>
          <cell r="G53795">
            <v>136724246400.00003</v>
          </cell>
          <cell r="H53795">
            <v>18015877055.045998</v>
          </cell>
          <cell r="I53795">
            <v>35215689298.610001</v>
          </cell>
          <cell r="J53795">
            <v>18343582144.161671</v>
          </cell>
          <cell r="K53795">
            <v>0</v>
          </cell>
          <cell r="L53795">
            <v>2299251566.6899996</v>
          </cell>
          <cell r="M53795">
            <v>3965812030.4900012</v>
          </cell>
          <cell r="N53795">
            <v>0</v>
          </cell>
          <cell r="O53795">
            <v>0</v>
          </cell>
          <cell r="P53795">
            <v>9304061106.710001</v>
          </cell>
          <cell r="Q53795">
            <v>1968485452.3399999</v>
          </cell>
          <cell r="R53795">
            <v>10010331801.346001</v>
          </cell>
          <cell r="S53795">
            <v>3737808234.6699996</v>
          </cell>
          <cell r="T53795">
            <v>2858549597.8099995</v>
          </cell>
          <cell r="U53795">
            <v>16881188774.75</v>
          </cell>
          <cell r="V53795">
            <v>11510138895.560003</v>
          </cell>
          <cell r="W53795">
            <v>3133170338.0299993</v>
          </cell>
          <cell r="X53795">
            <v>15210411806.131666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74614146007.347672</v>
          </cell>
          <cell r="AD53795">
            <v>62110100392.652359</v>
          </cell>
        </row>
      </sheetData>
      <sheetData sheetId="10"/>
      <sheetData sheetId="11"/>
      <sheetData sheetId="12"/>
      <sheetData sheetId="13"/>
      <sheetData sheetId="14"/>
      <sheetData sheetId="15">
        <row r="16">
          <cell r="E16">
            <v>152997566.63999999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3">
          <cell r="G73">
            <v>-8133354</v>
          </cell>
        </row>
        <row r="74">
          <cell r="F74">
            <v>-2000000</v>
          </cell>
          <cell r="G74">
            <v>-2000000</v>
          </cell>
        </row>
        <row r="75">
          <cell r="G75">
            <v>-50000000</v>
          </cell>
        </row>
        <row r="76">
          <cell r="G76">
            <v>-537045617</v>
          </cell>
        </row>
        <row r="77">
          <cell r="G77">
            <v>-24332273</v>
          </cell>
        </row>
        <row r="78">
          <cell r="G78">
            <v>-39143091</v>
          </cell>
        </row>
        <row r="79">
          <cell r="G79">
            <v>0</v>
          </cell>
        </row>
        <row r="80">
          <cell r="G80">
            <v>-10600000</v>
          </cell>
        </row>
        <row r="83">
          <cell r="G83">
            <v>133629850509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mf-co"/>
      <sheetName val="cmf-others-co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6"/>
  <sheetViews>
    <sheetView tabSelected="1" topLeftCell="A8" zoomScale="97" zoomScaleNormal="97" workbookViewId="0">
      <pane xSplit="3" ySplit="3" topLeftCell="D2634" activePane="bottomRight" state="frozen"/>
      <selection activeCell="A8" sqref="A8"/>
      <selection pane="topRight" activeCell="D8" sqref="D8"/>
      <selection pane="bottomLeft" activeCell="A11" sqref="A11"/>
      <selection pane="bottomRight" activeCell="AH2653" sqref="AH2653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157040000</v>
      </c>
      <c r="C15" s="31">
        <f t="shared" si="0"/>
        <v>0</v>
      </c>
      <c r="D15" s="31">
        <f>D25+D35+D45+D55+D65+D75+D85+D95+D105+D115+D125+D135+D145+D155+D165+D175+D185</f>
        <v>157040000</v>
      </c>
      <c r="E15" s="31">
        <f t="shared" ref="E15:Y18" si="1">E25+E35+E45+E55+E65+E75+E85+E95+E105+E115+E125+E135+E145+E155+E165+E175+E185</f>
        <v>39336547.129999995</v>
      </c>
      <c r="F15" s="31">
        <f t="shared" si="1"/>
        <v>46338473.93999999</v>
      </c>
      <c r="G15" s="31">
        <f t="shared" si="1"/>
        <v>35880340.969999999</v>
      </c>
      <c r="H15" s="31">
        <f t="shared" si="1"/>
        <v>0</v>
      </c>
      <c r="I15" s="31">
        <f t="shared" si="1"/>
        <v>948342.11999999988</v>
      </c>
      <c r="J15" s="31">
        <f t="shared" si="1"/>
        <v>929394.83999999985</v>
      </c>
      <c r="K15" s="31">
        <f t="shared" si="1"/>
        <v>0</v>
      </c>
      <c r="L15" s="31">
        <f t="shared" si="1"/>
        <v>0</v>
      </c>
      <c r="M15" s="31">
        <f t="shared" si="1"/>
        <v>2496181.77</v>
      </c>
      <c r="N15" s="31">
        <f t="shared" si="1"/>
        <v>0</v>
      </c>
      <c r="O15" s="31">
        <f t="shared" si="1"/>
        <v>23616626.199999996</v>
      </c>
      <c r="P15" s="31">
        <f t="shared" si="1"/>
        <v>14771578.810000002</v>
      </c>
      <c r="Q15" s="31">
        <f t="shared" si="1"/>
        <v>22814665.149999999</v>
      </c>
      <c r="R15" s="31">
        <f t="shared" si="1"/>
        <v>21087124.170000002</v>
      </c>
      <c r="S15" s="31">
        <f t="shared" si="1"/>
        <v>1507289.78</v>
      </c>
      <c r="T15" s="31">
        <f t="shared" si="1"/>
        <v>22380852.880000003</v>
      </c>
      <c r="U15" s="31">
        <f t="shared" si="1"/>
        <v>13499488.09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122173806.84999999</v>
      </c>
      <c r="AA15" s="31">
        <f>D15-Z15</f>
        <v>34866193.150000006</v>
      </c>
      <c r="AB15" s="37">
        <f>Z15/D15</f>
        <v>0.77797890250891488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528804000</v>
      </c>
      <c r="C16" s="31">
        <f t="shared" si="0"/>
        <v>8.149072527885437E-10</v>
      </c>
      <c r="D16" s="31">
        <f t="shared" si="0"/>
        <v>528804000</v>
      </c>
      <c r="E16" s="31">
        <f t="shared" si="0"/>
        <v>202868791.89999998</v>
      </c>
      <c r="F16" s="31">
        <f t="shared" si="0"/>
        <v>75028156.799999997</v>
      </c>
      <c r="G16" s="31">
        <f t="shared" si="0"/>
        <v>76853945.081666678</v>
      </c>
      <c r="H16" s="31">
        <f t="shared" si="0"/>
        <v>0</v>
      </c>
      <c r="I16" s="31">
        <f t="shared" si="0"/>
        <v>444210.56999999995</v>
      </c>
      <c r="J16" s="31">
        <f t="shared" si="0"/>
        <v>2110983.0499999998</v>
      </c>
      <c r="K16" s="31">
        <f t="shared" si="0"/>
        <v>0</v>
      </c>
      <c r="L16" s="31">
        <f t="shared" si="0"/>
        <v>0</v>
      </c>
      <c r="M16" s="31">
        <f t="shared" si="0"/>
        <v>4496863.51</v>
      </c>
      <c r="N16" s="31">
        <f t="shared" si="0"/>
        <v>36210431.109999999</v>
      </c>
      <c r="O16" s="31">
        <f t="shared" si="0"/>
        <v>64116239.389999993</v>
      </c>
      <c r="P16" s="31">
        <f t="shared" si="0"/>
        <v>102097910.82999997</v>
      </c>
      <c r="Q16" s="31">
        <f t="shared" si="0"/>
        <v>5275842.3300000113</v>
      </c>
      <c r="R16" s="31">
        <f t="shared" si="1"/>
        <v>29519339.759999998</v>
      </c>
      <c r="S16" s="31">
        <f t="shared" si="1"/>
        <v>38121991.659999989</v>
      </c>
      <c r="T16" s="31">
        <f t="shared" si="1"/>
        <v>44183717.260000005</v>
      </c>
      <c r="U16" s="31">
        <f t="shared" si="1"/>
        <v>32670227.821666665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356692563.67166662</v>
      </c>
      <c r="AA16" s="31">
        <f>D16-Z16</f>
        <v>172111436.32833338</v>
      </c>
      <c r="AB16" s="37">
        <f>Z16/D16</f>
        <v>0.67452697723857347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685844000</v>
      </c>
      <c r="C19" s="39">
        <f t="shared" si="3"/>
        <v>8.149072527885437E-10</v>
      </c>
      <c r="D19" s="39">
        <f>SUM(D15:D18)</f>
        <v>685844000</v>
      </c>
      <c r="E19" s="39">
        <f t="shared" ref="E19:AA19" si="4">SUM(E15:E18)</f>
        <v>242205339.02999997</v>
      </c>
      <c r="F19" s="39">
        <f t="shared" si="4"/>
        <v>121366630.73999998</v>
      </c>
      <c r="G19" s="39">
        <f t="shared" si="4"/>
        <v>112734286.05166668</v>
      </c>
      <c r="H19" s="39">
        <f t="shared" si="4"/>
        <v>0</v>
      </c>
      <c r="I19" s="39">
        <f t="shared" si="4"/>
        <v>1392552.69</v>
      </c>
      <c r="J19" s="39">
        <f t="shared" si="4"/>
        <v>3040377.8899999997</v>
      </c>
      <c r="K19" s="39">
        <f t="shared" si="4"/>
        <v>0</v>
      </c>
      <c r="L19" s="39">
        <f t="shared" si="4"/>
        <v>0</v>
      </c>
      <c r="M19" s="39">
        <f t="shared" si="4"/>
        <v>6993045.2799999993</v>
      </c>
      <c r="N19" s="39">
        <f t="shared" si="4"/>
        <v>36210431.109999999</v>
      </c>
      <c r="O19" s="39">
        <f t="shared" si="4"/>
        <v>87732865.589999989</v>
      </c>
      <c r="P19" s="39">
        <f t="shared" si="4"/>
        <v>116869489.63999997</v>
      </c>
      <c r="Q19" s="39">
        <f t="shared" si="4"/>
        <v>28090507.480000012</v>
      </c>
      <c r="R19" s="39">
        <f t="shared" si="4"/>
        <v>50606463.93</v>
      </c>
      <c r="S19" s="39">
        <f t="shared" si="4"/>
        <v>39629281.43999999</v>
      </c>
      <c r="T19" s="39">
        <f t="shared" si="4"/>
        <v>66564570.140000008</v>
      </c>
      <c r="U19" s="39">
        <f t="shared" si="4"/>
        <v>46169715.911666662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478866370.52166665</v>
      </c>
      <c r="AA19" s="39">
        <f t="shared" si="4"/>
        <v>206977629.47833338</v>
      </c>
      <c r="AB19" s="40">
        <f>Z19/D19</f>
        <v>0.69821471139452507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13061000</v>
      </c>
      <c r="C20" s="31">
        <f t="shared" si="5"/>
        <v>0</v>
      </c>
      <c r="D20" s="31">
        <f t="shared" si="5"/>
        <v>13061000</v>
      </c>
      <c r="E20" s="31">
        <f t="shared" si="5"/>
        <v>3442411.42</v>
      </c>
      <c r="F20" s="31">
        <f t="shared" si="5"/>
        <v>2205197.7999999998</v>
      </c>
      <c r="G20" s="31">
        <f t="shared" si="5"/>
        <v>3432895.12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2299681.2799999998</v>
      </c>
      <c r="P20" s="31">
        <f t="shared" si="5"/>
        <v>1142730.1399999999</v>
      </c>
      <c r="Q20" s="31">
        <f t="shared" si="5"/>
        <v>0</v>
      </c>
      <c r="R20" s="31">
        <f t="shared" si="5"/>
        <v>1128282.1599999999</v>
      </c>
      <c r="S20" s="31">
        <f t="shared" si="5"/>
        <v>1076915.6399999999</v>
      </c>
      <c r="T20" s="31">
        <f t="shared" si="5"/>
        <v>2211171.48</v>
      </c>
      <c r="U20" s="31">
        <f t="shared" si="5"/>
        <v>1221723.6399999999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9080504.3399999999</v>
      </c>
      <c r="AA20" s="31">
        <f>D20-Z20</f>
        <v>3980495.66</v>
      </c>
      <c r="AB20" s="37">
        <f>Z20/D20</f>
        <v>0.69523806293545665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698905000</v>
      </c>
      <c r="C21" s="39">
        <f t="shared" si="7"/>
        <v>8.149072527885437E-10</v>
      </c>
      <c r="D21" s="39">
        <f>D20+D19</f>
        <v>698905000</v>
      </c>
      <c r="E21" s="39">
        <f t="shared" ref="E21:AA21" si="8">E20+E19</f>
        <v>245647750.44999996</v>
      </c>
      <c r="F21" s="39">
        <f t="shared" si="8"/>
        <v>123571828.53999998</v>
      </c>
      <c r="G21" s="39">
        <f t="shared" si="8"/>
        <v>116167181.17166668</v>
      </c>
      <c r="H21" s="39">
        <f t="shared" si="8"/>
        <v>0</v>
      </c>
      <c r="I21" s="39">
        <f t="shared" si="8"/>
        <v>1392552.69</v>
      </c>
      <c r="J21" s="39">
        <f t="shared" si="8"/>
        <v>3040377.8899999997</v>
      </c>
      <c r="K21" s="39">
        <f t="shared" si="8"/>
        <v>0</v>
      </c>
      <c r="L21" s="39">
        <f t="shared" si="8"/>
        <v>0</v>
      </c>
      <c r="M21" s="39">
        <f t="shared" si="8"/>
        <v>6993045.2799999993</v>
      </c>
      <c r="N21" s="39">
        <f t="shared" si="8"/>
        <v>36210431.109999999</v>
      </c>
      <c r="O21" s="39">
        <f t="shared" si="8"/>
        <v>90032546.86999999</v>
      </c>
      <c r="P21" s="39">
        <f t="shared" si="8"/>
        <v>118012219.77999997</v>
      </c>
      <c r="Q21" s="39">
        <f t="shared" si="8"/>
        <v>28090507.480000012</v>
      </c>
      <c r="R21" s="39">
        <f t="shared" si="8"/>
        <v>51734746.089999996</v>
      </c>
      <c r="S21" s="39">
        <f t="shared" si="8"/>
        <v>40706197.079999991</v>
      </c>
      <c r="T21" s="39">
        <f t="shared" si="8"/>
        <v>68775741.620000005</v>
      </c>
      <c r="U21" s="39">
        <f t="shared" si="8"/>
        <v>47391439.551666662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487946874.86166662</v>
      </c>
      <c r="AA21" s="39">
        <f t="shared" si="8"/>
        <v>210958125.13833338</v>
      </c>
      <c r="AB21" s="40">
        <f>Z21/D21</f>
        <v>0.69815908437007412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157040000</v>
      </c>
      <c r="C25" s="31">
        <f>[1]consoCURRENT!F499</f>
        <v>0</v>
      </c>
      <c r="D25" s="31">
        <f>[1]consoCURRENT!G499</f>
        <v>157040000</v>
      </c>
      <c r="E25" s="31">
        <f>[1]consoCURRENT!H499</f>
        <v>39336547.129999995</v>
      </c>
      <c r="F25" s="31">
        <f>[1]consoCURRENT!I499</f>
        <v>46338473.93999999</v>
      </c>
      <c r="G25" s="31">
        <f>[1]consoCURRENT!J499</f>
        <v>35880340.969999999</v>
      </c>
      <c r="H25" s="31">
        <f>[1]consoCURRENT!K499</f>
        <v>0</v>
      </c>
      <c r="I25" s="31">
        <f>[1]consoCURRENT!L499</f>
        <v>948342.11999999988</v>
      </c>
      <c r="J25" s="31">
        <f>[1]consoCURRENT!M499</f>
        <v>929394.83999999985</v>
      </c>
      <c r="K25" s="31">
        <f>[1]consoCURRENT!N499</f>
        <v>0</v>
      </c>
      <c r="L25" s="31">
        <f>[1]consoCURRENT!O499</f>
        <v>0</v>
      </c>
      <c r="M25" s="31">
        <f>[1]consoCURRENT!P499</f>
        <v>2496181.77</v>
      </c>
      <c r="N25" s="31">
        <f>[1]consoCURRENT!Q499</f>
        <v>0</v>
      </c>
      <c r="O25" s="31">
        <f>[1]consoCURRENT!R499</f>
        <v>23616626.199999996</v>
      </c>
      <c r="P25" s="31">
        <f>[1]consoCURRENT!S499</f>
        <v>14771578.810000002</v>
      </c>
      <c r="Q25" s="31">
        <f>[1]consoCURRENT!T499</f>
        <v>22814665.149999999</v>
      </c>
      <c r="R25" s="31">
        <f>[1]consoCURRENT!U499</f>
        <v>21087124.170000002</v>
      </c>
      <c r="S25" s="31">
        <f>[1]consoCURRENT!V499</f>
        <v>1507289.78</v>
      </c>
      <c r="T25" s="31">
        <f>[1]consoCURRENT!W499</f>
        <v>22380852.880000003</v>
      </c>
      <c r="U25" s="31">
        <f>[1]consoCURRENT!X499</f>
        <v>13499488.09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122173806.84999999</v>
      </c>
      <c r="AA25" s="31">
        <f>D25-Z25</f>
        <v>34866193.150000006</v>
      </c>
      <c r="AB25" s="37">
        <f>Z25/D25</f>
        <v>0.77797890250891488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257852000</v>
      </c>
      <c r="C26" s="31">
        <f>[1]consoCURRENT!F612</f>
        <v>0</v>
      </c>
      <c r="D26" s="31">
        <f>[1]consoCURRENT!G612</f>
        <v>257852000</v>
      </c>
      <c r="E26" s="31">
        <f>[1]consoCURRENT!H612</f>
        <v>126374961.36999997</v>
      </c>
      <c r="F26" s="31">
        <f>[1]consoCURRENT!I612</f>
        <v>5386905.1800000034</v>
      </c>
      <c r="G26" s="31">
        <f>[1]consoCURRENT!J612</f>
        <v>37575569.591666669</v>
      </c>
      <c r="H26" s="31">
        <f>[1]consoCURRENT!K612</f>
        <v>0</v>
      </c>
      <c r="I26" s="31">
        <f>[1]consoCURRENT!L612</f>
        <v>444210.56999999995</v>
      </c>
      <c r="J26" s="31">
        <f>[1]consoCURRENT!M612</f>
        <v>2110983.0499999998</v>
      </c>
      <c r="K26" s="31">
        <f>[1]consoCURRENT!N612</f>
        <v>0</v>
      </c>
      <c r="L26" s="31">
        <f>[1]consoCURRENT!O612</f>
        <v>0</v>
      </c>
      <c r="M26" s="31">
        <f>[1]consoCURRENT!P612</f>
        <v>4496863.51</v>
      </c>
      <c r="N26" s="31">
        <f>[1]consoCURRENT!Q612</f>
        <v>0</v>
      </c>
      <c r="O26" s="31">
        <f>[1]consoCURRENT!R612</f>
        <v>35871639.149999999</v>
      </c>
      <c r="P26" s="31">
        <f>[1]consoCURRENT!S612</f>
        <v>90059111.649999976</v>
      </c>
      <c r="Q26" s="31">
        <f>[1]consoCURRENT!T612</f>
        <v>-25673480.439999994</v>
      </c>
      <c r="R26" s="31">
        <f>[1]consoCURRENT!U612</f>
        <v>15315055.09</v>
      </c>
      <c r="S26" s="31">
        <f>[1]consoCURRENT!V612</f>
        <v>13634347.479999999</v>
      </c>
      <c r="T26" s="31">
        <f>[1]consoCURRENT!W612</f>
        <v>19982034.470000003</v>
      </c>
      <c r="U26" s="31">
        <f>[1]consoCURRENT!X612</f>
        <v>17593535.12166667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171279106.03166667</v>
      </c>
      <c r="AA26" s="31">
        <f>D26-Z26</f>
        <v>86572893.968333334</v>
      </c>
      <c r="AB26" s="37">
        <f>Z26/D26</f>
        <v>0.66425354867003816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/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414892000</v>
      </c>
      <c r="C29" s="39">
        <f t="shared" si="10"/>
        <v>0</v>
      </c>
      <c r="D29" s="39">
        <f>SUM(D25:D28)</f>
        <v>414892000</v>
      </c>
      <c r="E29" s="39">
        <f t="shared" ref="E29:AA29" si="11">SUM(E25:E28)</f>
        <v>165711508.49999997</v>
      </c>
      <c r="F29" s="39">
        <f t="shared" si="11"/>
        <v>51725379.11999999</v>
      </c>
      <c r="G29" s="39">
        <f t="shared" si="11"/>
        <v>73455910.561666667</v>
      </c>
      <c r="H29" s="39">
        <f t="shared" si="11"/>
        <v>0</v>
      </c>
      <c r="I29" s="39">
        <f t="shared" si="11"/>
        <v>1392552.69</v>
      </c>
      <c r="J29" s="39">
        <f t="shared" si="11"/>
        <v>3040377.8899999997</v>
      </c>
      <c r="K29" s="39">
        <f t="shared" si="11"/>
        <v>0</v>
      </c>
      <c r="L29" s="39">
        <f t="shared" si="11"/>
        <v>0</v>
      </c>
      <c r="M29" s="39">
        <f t="shared" si="11"/>
        <v>6993045.2799999993</v>
      </c>
      <c r="N29" s="39">
        <f t="shared" si="11"/>
        <v>0</v>
      </c>
      <c r="O29" s="39">
        <f t="shared" si="11"/>
        <v>59488265.349999994</v>
      </c>
      <c r="P29" s="39">
        <f t="shared" si="11"/>
        <v>104830690.45999998</v>
      </c>
      <c r="Q29" s="39">
        <f t="shared" si="11"/>
        <v>-2858815.2899999954</v>
      </c>
      <c r="R29" s="39">
        <f t="shared" si="11"/>
        <v>36402179.260000005</v>
      </c>
      <c r="S29" s="39">
        <f t="shared" si="11"/>
        <v>15141637.259999998</v>
      </c>
      <c r="T29" s="39">
        <f t="shared" si="11"/>
        <v>42362887.350000009</v>
      </c>
      <c r="U29" s="39">
        <f t="shared" si="11"/>
        <v>31093023.21166667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293452912.88166666</v>
      </c>
      <c r="AA29" s="39">
        <f t="shared" si="11"/>
        <v>121439087.11833334</v>
      </c>
      <c r="AB29" s="40">
        <f>Z29/D29</f>
        <v>0.70729952103599647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13061000</v>
      </c>
      <c r="C30" s="31">
        <f>[1]consoCURRENT!F651</f>
        <v>0</v>
      </c>
      <c r="D30" s="31">
        <f>[1]consoCURRENT!G651</f>
        <v>13061000</v>
      </c>
      <c r="E30" s="31">
        <f>[1]consoCURRENT!H651</f>
        <v>3442411.42</v>
      </c>
      <c r="F30" s="31">
        <f>[1]consoCURRENT!I651</f>
        <v>2205197.7999999998</v>
      </c>
      <c r="G30" s="31">
        <f>[1]consoCURRENT!J651</f>
        <v>3432895.12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2299681.2799999998</v>
      </c>
      <c r="P30" s="31">
        <f>[1]consoCURRENT!S651</f>
        <v>1142730.1399999999</v>
      </c>
      <c r="Q30" s="31">
        <f>[1]consoCURRENT!T651</f>
        <v>0</v>
      </c>
      <c r="R30" s="31">
        <f>[1]consoCURRENT!U651</f>
        <v>1128282.1599999999</v>
      </c>
      <c r="S30" s="31">
        <f>[1]consoCURRENT!V651</f>
        <v>1076915.6399999999</v>
      </c>
      <c r="T30" s="31">
        <f>[1]consoCURRENT!W651</f>
        <v>2211171.48</v>
      </c>
      <c r="U30" s="31">
        <f>[1]consoCURRENT!X651</f>
        <v>1221723.6399999999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9080504.3399999999</v>
      </c>
      <c r="AA30" s="31">
        <f>D30-Z30</f>
        <v>3980495.66</v>
      </c>
      <c r="AB30" s="37">
        <f>Z30/D30</f>
        <v>0.69523806293545665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427953000</v>
      </c>
      <c r="C31" s="39">
        <f t="shared" si="13"/>
        <v>0</v>
      </c>
      <c r="D31" s="39">
        <f>D30+D29</f>
        <v>427953000</v>
      </c>
      <c r="E31" s="39">
        <f t="shared" ref="E31:AA31" si="14">E30+E29</f>
        <v>169153919.91999996</v>
      </c>
      <c r="F31" s="39">
        <f t="shared" si="14"/>
        <v>53930576.919999987</v>
      </c>
      <c r="G31" s="39">
        <f t="shared" si="14"/>
        <v>76888805.681666672</v>
      </c>
      <c r="H31" s="39">
        <f t="shared" si="14"/>
        <v>0</v>
      </c>
      <c r="I31" s="39">
        <f t="shared" si="14"/>
        <v>1392552.69</v>
      </c>
      <c r="J31" s="39">
        <f t="shared" si="14"/>
        <v>3040377.8899999997</v>
      </c>
      <c r="K31" s="39">
        <f t="shared" si="14"/>
        <v>0</v>
      </c>
      <c r="L31" s="39">
        <f t="shared" si="14"/>
        <v>0</v>
      </c>
      <c r="M31" s="39">
        <f t="shared" si="14"/>
        <v>6993045.2799999993</v>
      </c>
      <c r="N31" s="39">
        <f t="shared" si="14"/>
        <v>0</v>
      </c>
      <c r="O31" s="39">
        <f t="shared" si="14"/>
        <v>61787946.629999995</v>
      </c>
      <c r="P31" s="39">
        <f t="shared" si="14"/>
        <v>105973420.59999998</v>
      </c>
      <c r="Q31" s="39">
        <f t="shared" si="14"/>
        <v>-2858815.2899999954</v>
      </c>
      <c r="R31" s="39">
        <f t="shared" si="14"/>
        <v>37530461.420000002</v>
      </c>
      <c r="S31" s="39">
        <f t="shared" si="14"/>
        <v>16218552.899999999</v>
      </c>
      <c r="T31" s="39">
        <f t="shared" si="14"/>
        <v>44574058.830000006</v>
      </c>
      <c r="U31" s="39">
        <f t="shared" si="14"/>
        <v>32314746.85166667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302533417.22166663</v>
      </c>
      <c r="AA31" s="39">
        <f t="shared" si="14"/>
        <v>125419582.77833334</v>
      </c>
      <c r="AB31" s="40">
        <f>Z31/D31</f>
        <v>0.70693140887355999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65642000</v>
      </c>
      <c r="C36" s="31">
        <f>[1]consoCURRENT!F825</f>
        <v>0</v>
      </c>
      <c r="D36" s="31">
        <f>[1]consoCURRENT!G825</f>
        <v>65642000.000000007</v>
      </c>
      <c r="E36" s="31">
        <f>[1]consoCURRENT!H825</f>
        <v>29745398.41</v>
      </c>
      <c r="F36" s="31">
        <f>[1]consoCURRENT!I825</f>
        <v>17422878.039999999</v>
      </c>
      <c r="G36" s="31">
        <f>[1]consoCURRENT!J825</f>
        <v>8347708.1599999983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24537303.829999998</v>
      </c>
      <c r="O36" s="31">
        <f>[1]consoCURRENT!R825</f>
        <v>2942917.6900000004</v>
      </c>
      <c r="P36" s="31">
        <f>[1]consoCURRENT!S825</f>
        <v>2265176.8899999997</v>
      </c>
      <c r="Q36" s="31">
        <f>[1]consoCURRENT!T825</f>
        <v>10072169.440000003</v>
      </c>
      <c r="R36" s="31">
        <f>[1]consoCURRENT!U825</f>
        <v>1577490.5099999988</v>
      </c>
      <c r="S36" s="31">
        <f>[1]consoCURRENT!V825</f>
        <v>5773218.0900000008</v>
      </c>
      <c r="T36" s="31">
        <f>[1]consoCURRENT!W825</f>
        <v>7217409.1199999992</v>
      </c>
      <c r="U36" s="31">
        <f>[1]consoCURRENT!X825</f>
        <v>1130299.0400000003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55515984.609999999</v>
      </c>
      <c r="AA36" s="31">
        <f>D36-Z36</f>
        <v>10126015.390000008</v>
      </c>
      <c r="AB36" s="37">
        <f>Z36/D36</f>
        <v>0.84573877410804044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65642000</v>
      </c>
      <c r="C39" s="39">
        <f t="shared" si="16"/>
        <v>0</v>
      </c>
      <c r="D39" s="39">
        <f>SUM(D35:D38)</f>
        <v>65642000.000000007</v>
      </c>
      <c r="E39" s="39">
        <f t="shared" ref="E39:AA39" si="17">SUM(E35:E38)</f>
        <v>29745398.41</v>
      </c>
      <c r="F39" s="39">
        <f t="shared" si="17"/>
        <v>17422878.039999999</v>
      </c>
      <c r="G39" s="39">
        <f t="shared" si="17"/>
        <v>8347708.1599999983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24537303.829999998</v>
      </c>
      <c r="O39" s="39">
        <f t="shared" si="17"/>
        <v>2942917.6900000004</v>
      </c>
      <c r="P39" s="39">
        <f t="shared" si="17"/>
        <v>2265176.8899999997</v>
      </c>
      <c r="Q39" s="39">
        <f t="shared" si="17"/>
        <v>10072169.440000003</v>
      </c>
      <c r="R39" s="39">
        <f t="shared" si="17"/>
        <v>1577490.5099999988</v>
      </c>
      <c r="S39" s="39">
        <f t="shared" si="17"/>
        <v>5773218.0900000008</v>
      </c>
      <c r="T39" s="39">
        <f t="shared" si="17"/>
        <v>7217409.1199999992</v>
      </c>
      <c r="U39" s="39">
        <f t="shared" si="17"/>
        <v>1130299.0400000003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55515984.609999999</v>
      </c>
      <c r="AA39" s="39">
        <f t="shared" si="17"/>
        <v>10126015.390000008</v>
      </c>
      <c r="AB39" s="40">
        <f>Z39/D39</f>
        <v>0.84573877410804044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65642000</v>
      </c>
      <c r="C41" s="39">
        <f t="shared" si="19"/>
        <v>0</v>
      </c>
      <c r="D41" s="39">
        <f>D40+D39</f>
        <v>65642000.000000007</v>
      </c>
      <c r="E41" s="39">
        <f t="shared" ref="E41:AA41" si="20">E40+E39</f>
        <v>29745398.41</v>
      </c>
      <c r="F41" s="39">
        <f t="shared" si="20"/>
        <v>17422878.039999999</v>
      </c>
      <c r="G41" s="39">
        <f t="shared" si="20"/>
        <v>8347708.1599999983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24537303.829999998</v>
      </c>
      <c r="O41" s="39">
        <f t="shared" si="20"/>
        <v>2942917.6900000004</v>
      </c>
      <c r="P41" s="39">
        <f t="shared" si="20"/>
        <v>2265176.8899999997</v>
      </c>
      <c r="Q41" s="39">
        <f t="shared" si="20"/>
        <v>10072169.440000003</v>
      </c>
      <c r="R41" s="39">
        <f t="shared" si="20"/>
        <v>1577490.5099999988</v>
      </c>
      <c r="S41" s="39">
        <f t="shared" si="20"/>
        <v>5773218.0900000008</v>
      </c>
      <c r="T41" s="39">
        <f t="shared" si="20"/>
        <v>7217409.1199999992</v>
      </c>
      <c r="U41" s="39">
        <f t="shared" si="20"/>
        <v>1130299.0400000003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55515984.609999999</v>
      </c>
      <c r="AA41" s="39">
        <f t="shared" si="20"/>
        <v>10126015.390000008</v>
      </c>
      <c r="AB41" s="40">
        <f>Z41/D41</f>
        <v>0.84573877410804044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22159000</v>
      </c>
      <c r="C46" s="31">
        <f>[1]consoCURRENT!F1038</f>
        <v>0</v>
      </c>
      <c r="D46" s="31">
        <f>[1]consoCURRENT!G1038</f>
        <v>22159000</v>
      </c>
      <c r="E46" s="31">
        <f>[1]consoCURRENT!H1038</f>
        <v>5361065.5999999996</v>
      </c>
      <c r="F46" s="31">
        <f>[1]consoCURRENT!I1038</f>
        <v>3643401.54</v>
      </c>
      <c r="G46" s="31">
        <f>[1]consoCURRENT!J1038</f>
        <v>3651774.0500000003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1053019.46</v>
      </c>
      <c r="O46" s="31">
        <f>[1]consoCURRENT!R1038</f>
        <v>1638900.4899999998</v>
      </c>
      <c r="P46" s="31">
        <f>[1]consoCURRENT!S1038</f>
        <v>2669145.65</v>
      </c>
      <c r="Q46" s="31">
        <f>[1]consoCURRENT!T1038</f>
        <v>1381286.08</v>
      </c>
      <c r="R46" s="31">
        <f>[1]consoCURRENT!U1038</f>
        <v>744771.36999999988</v>
      </c>
      <c r="S46" s="31">
        <f>[1]consoCURRENT!V1038</f>
        <v>1517344.0899999999</v>
      </c>
      <c r="T46" s="31">
        <f>[1]consoCURRENT!W1038</f>
        <v>1785168.04</v>
      </c>
      <c r="U46" s="31">
        <f>[1]consoCURRENT!X1038</f>
        <v>1866606.01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12656241.189999999</v>
      </c>
      <c r="AA46" s="31">
        <f>D46-Z46</f>
        <v>9502758.8100000005</v>
      </c>
      <c r="AB46" s="37">
        <f>Z46/D46</f>
        <v>0.57115579177760722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22159000</v>
      </c>
      <c r="C49" s="39">
        <f t="shared" si="22"/>
        <v>0</v>
      </c>
      <c r="D49" s="39">
        <f>SUM(D45:D48)</f>
        <v>22159000</v>
      </c>
      <c r="E49" s="39">
        <f t="shared" ref="E49:AA49" si="23">SUM(E45:E48)</f>
        <v>5361065.5999999996</v>
      </c>
      <c r="F49" s="39">
        <f t="shared" si="23"/>
        <v>3643401.54</v>
      </c>
      <c r="G49" s="39">
        <f t="shared" si="23"/>
        <v>3651774.0500000003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1053019.46</v>
      </c>
      <c r="O49" s="39">
        <f t="shared" si="23"/>
        <v>1638900.4899999998</v>
      </c>
      <c r="P49" s="39">
        <f t="shared" si="23"/>
        <v>2669145.65</v>
      </c>
      <c r="Q49" s="39">
        <f t="shared" si="23"/>
        <v>1381286.08</v>
      </c>
      <c r="R49" s="39">
        <f t="shared" si="23"/>
        <v>744771.36999999988</v>
      </c>
      <c r="S49" s="39">
        <f t="shared" si="23"/>
        <v>1517344.0899999999</v>
      </c>
      <c r="T49" s="39">
        <f t="shared" si="23"/>
        <v>1785168.04</v>
      </c>
      <c r="U49" s="39">
        <f t="shared" si="23"/>
        <v>1866606.01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12656241.189999999</v>
      </c>
      <c r="AA49" s="39">
        <f t="shared" si="23"/>
        <v>9502758.8100000005</v>
      </c>
      <c r="AB49" s="40">
        <f>Z49/D49</f>
        <v>0.57115579177760722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22159000</v>
      </c>
      <c r="C51" s="39">
        <f t="shared" si="25"/>
        <v>0</v>
      </c>
      <c r="D51" s="39">
        <f>D50+D49</f>
        <v>22159000</v>
      </c>
      <c r="E51" s="39">
        <f t="shared" ref="E51:AA51" si="26">E50+E49</f>
        <v>5361065.5999999996</v>
      </c>
      <c r="F51" s="39">
        <f t="shared" si="26"/>
        <v>3643401.54</v>
      </c>
      <c r="G51" s="39">
        <f t="shared" si="26"/>
        <v>3651774.0500000003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1053019.46</v>
      </c>
      <c r="O51" s="39">
        <f t="shared" si="26"/>
        <v>1638900.4899999998</v>
      </c>
      <c r="P51" s="39">
        <f t="shared" si="26"/>
        <v>2669145.65</v>
      </c>
      <c r="Q51" s="39">
        <f t="shared" si="26"/>
        <v>1381286.08</v>
      </c>
      <c r="R51" s="39">
        <f t="shared" si="26"/>
        <v>744771.36999999988</v>
      </c>
      <c r="S51" s="39">
        <f t="shared" si="26"/>
        <v>1517344.0899999999</v>
      </c>
      <c r="T51" s="39">
        <f t="shared" si="26"/>
        <v>1785168.04</v>
      </c>
      <c r="U51" s="39">
        <f t="shared" si="26"/>
        <v>1866606.01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12656241.189999999</v>
      </c>
      <c r="AA51" s="39">
        <f t="shared" si="26"/>
        <v>9502758.8100000005</v>
      </c>
      <c r="AB51" s="40">
        <f>Z51/D51</f>
        <v>0.57115579177760722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10560000</v>
      </c>
      <c r="C56" s="31">
        <f>[1]consoCURRENT!F1251</f>
        <v>0</v>
      </c>
      <c r="D56" s="31">
        <f>[1]consoCURRENT!G1251</f>
        <v>10560000</v>
      </c>
      <c r="E56" s="31">
        <f>[1]consoCURRENT!H1251</f>
        <v>2392964.5499999998</v>
      </c>
      <c r="F56" s="31">
        <f>[1]consoCURRENT!I1251</f>
        <v>2864186.47</v>
      </c>
      <c r="G56" s="31">
        <f>[1]consoCURRENT!J1251</f>
        <v>1406358.6500000001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490171</v>
      </c>
      <c r="O56" s="31">
        <f>[1]consoCURRENT!R1251</f>
        <v>1205577.17</v>
      </c>
      <c r="P56" s="31">
        <f>[1]consoCURRENT!S1251</f>
        <v>697216.37999999989</v>
      </c>
      <c r="Q56" s="31">
        <f>[1]consoCURRENT!T1251</f>
        <v>1092214.23</v>
      </c>
      <c r="R56" s="31">
        <f>[1]consoCURRENT!U1251</f>
        <v>618206.02</v>
      </c>
      <c r="S56" s="31">
        <f>[1]consoCURRENT!V1251</f>
        <v>1153766.22</v>
      </c>
      <c r="T56" s="31">
        <f>[1]consoCURRENT!W1251</f>
        <v>509992.73</v>
      </c>
      <c r="U56" s="31">
        <f>[1]consoCURRENT!X1251</f>
        <v>896365.91999999993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6663509.6699999999</v>
      </c>
      <c r="AA56" s="31">
        <f>D56-Z56</f>
        <v>3896490.33</v>
      </c>
      <c r="AB56" s="37">
        <f>Z56/D56</f>
        <v>0.63101417329545451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10560000</v>
      </c>
      <c r="C59" s="39">
        <f t="shared" si="28"/>
        <v>0</v>
      </c>
      <c r="D59" s="39">
        <f>SUM(D55:D58)</f>
        <v>10560000</v>
      </c>
      <c r="E59" s="39">
        <f t="shared" ref="E59:AA59" si="29">SUM(E55:E58)</f>
        <v>2392964.5499999998</v>
      </c>
      <c r="F59" s="39">
        <f t="shared" si="29"/>
        <v>2864186.47</v>
      </c>
      <c r="G59" s="39">
        <f t="shared" si="29"/>
        <v>1406358.6500000001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490171</v>
      </c>
      <c r="O59" s="39">
        <f t="shared" si="29"/>
        <v>1205577.17</v>
      </c>
      <c r="P59" s="39">
        <f t="shared" si="29"/>
        <v>697216.37999999989</v>
      </c>
      <c r="Q59" s="39">
        <f t="shared" si="29"/>
        <v>1092214.23</v>
      </c>
      <c r="R59" s="39">
        <f t="shared" si="29"/>
        <v>618206.02</v>
      </c>
      <c r="S59" s="39">
        <f t="shared" si="29"/>
        <v>1153766.22</v>
      </c>
      <c r="T59" s="39">
        <f t="shared" si="29"/>
        <v>509992.73</v>
      </c>
      <c r="U59" s="39">
        <f t="shared" si="29"/>
        <v>896365.91999999993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6663509.6699999999</v>
      </c>
      <c r="AA59" s="39">
        <f t="shared" si="29"/>
        <v>3896490.33</v>
      </c>
      <c r="AB59" s="40">
        <f>Z59/D59</f>
        <v>0.63101417329545451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10560000</v>
      </c>
      <c r="C61" s="39">
        <f t="shared" si="31"/>
        <v>0</v>
      </c>
      <c r="D61" s="39">
        <f>D60+D59</f>
        <v>10560000</v>
      </c>
      <c r="E61" s="39">
        <f t="shared" ref="E61:AA61" si="32">E60+E59</f>
        <v>2392964.5499999998</v>
      </c>
      <c r="F61" s="39">
        <f t="shared" si="32"/>
        <v>2864186.47</v>
      </c>
      <c r="G61" s="39">
        <f t="shared" si="32"/>
        <v>1406358.6500000001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490171</v>
      </c>
      <c r="O61" s="39">
        <f t="shared" si="32"/>
        <v>1205577.17</v>
      </c>
      <c r="P61" s="39">
        <f t="shared" si="32"/>
        <v>697216.37999999989</v>
      </c>
      <c r="Q61" s="39">
        <f t="shared" si="32"/>
        <v>1092214.23</v>
      </c>
      <c r="R61" s="39">
        <f t="shared" si="32"/>
        <v>618206.02</v>
      </c>
      <c r="S61" s="39">
        <f t="shared" si="32"/>
        <v>1153766.22</v>
      </c>
      <c r="T61" s="39">
        <f t="shared" si="32"/>
        <v>509992.73</v>
      </c>
      <c r="U61" s="39">
        <f t="shared" si="32"/>
        <v>896365.91999999993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6663509.6699999999</v>
      </c>
      <c r="AA61" s="39">
        <f t="shared" si="32"/>
        <v>3896490.33</v>
      </c>
      <c r="AB61" s="40">
        <f>Z61/D61</f>
        <v>0.63101417329545451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7334000</v>
      </c>
      <c r="C66" s="48">
        <f>[1]consoCURRENT!F1464</f>
        <v>0</v>
      </c>
      <c r="D66" s="48">
        <f>[1]consoCURRENT!G1464</f>
        <v>7334000</v>
      </c>
      <c r="E66" s="48">
        <f>[1]consoCURRENT!H1464</f>
        <v>1370190.53</v>
      </c>
      <c r="F66" s="48">
        <f>[1]consoCURRENT!I1464</f>
        <v>1929491.29</v>
      </c>
      <c r="G66" s="48">
        <f>[1]consoCURRENT!J1464</f>
        <v>1535075.1600000001</v>
      </c>
      <c r="H66" s="48">
        <f>[1]consoCURRENT!K1464</f>
        <v>0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66947.33</v>
      </c>
      <c r="O66" s="48">
        <f>[1]consoCURRENT!R1464</f>
        <v>838132.12</v>
      </c>
      <c r="P66" s="48">
        <f>[1]consoCURRENT!S1464</f>
        <v>465111.07999999996</v>
      </c>
      <c r="Q66" s="48">
        <f>[1]consoCURRENT!T1464</f>
        <v>566368.92999999993</v>
      </c>
      <c r="R66" s="48">
        <f>[1]consoCURRENT!U1464</f>
        <v>512043.78</v>
      </c>
      <c r="S66" s="48">
        <f>[1]consoCURRENT!V1464</f>
        <v>851078.58</v>
      </c>
      <c r="T66" s="48">
        <f>[1]consoCURRENT!W1464</f>
        <v>662832.46</v>
      </c>
      <c r="U66" s="48">
        <f>[1]consoCURRENT!X1464</f>
        <v>872242.70000000007</v>
      </c>
      <c r="V66" s="48">
        <f>[1]consoCURRENT!Y1464</f>
        <v>0</v>
      </c>
      <c r="W66" s="48">
        <f>[1]consoCURRENT!Z1464</f>
        <v>0</v>
      </c>
      <c r="X66" s="48">
        <f>[1]consoCURRENT!AA1464</f>
        <v>0</v>
      </c>
      <c r="Y66" s="48">
        <f>[1]consoCURRENT!AB1464</f>
        <v>0</v>
      </c>
      <c r="Z66" s="48">
        <f t="shared" ref="Z66:Z68" si="33">SUM(M66:Y66)</f>
        <v>4834756.9799999995</v>
      </c>
      <c r="AA66" s="48">
        <f>D66-Z66</f>
        <v>2499243.0200000005</v>
      </c>
      <c r="AB66" s="49">
        <f>Z66/D66</f>
        <v>0.65922511317152976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7334000</v>
      </c>
      <c r="C69" s="39">
        <f t="shared" si="34"/>
        <v>0</v>
      </c>
      <c r="D69" s="39">
        <f>SUM(D65:D68)</f>
        <v>7334000</v>
      </c>
      <c r="E69" s="39">
        <f t="shared" ref="E69:AA69" si="35">SUM(E65:E68)</f>
        <v>1370190.53</v>
      </c>
      <c r="F69" s="39">
        <f t="shared" si="35"/>
        <v>1929491.29</v>
      </c>
      <c r="G69" s="39">
        <f t="shared" si="35"/>
        <v>1535075.1600000001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66947.33</v>
      </c>
      <c r="O69" s="39">
        <f t="shared" si="35"/>
        <v>838132.12</v>
      </c>
      <c r="P69" s="39">
        <f t="shared" si="35"/>
        <v>465111.07999999996</v>
      </c>
      <c r="Q69" s="39">
        <f t="shared" si="35"/>
        <v>566368.92999999993</v>
      </c>
      <c r="R69" s="39">
        <f t="shared" si="35"/>
        <v>512043.78</v>
      </c>
      <c r="S69" s="39">
        <f t="shared" si="35"/>
        <v>851078.58</v>
      </c>
      <c r="T69" s="39">
        <f t="shared" si="35"/>
        <v>662832.46</v>
      </c>
      <c r="U69" s="39">
        <f t="shared" si="35"/>
        <v>872242.70000000007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4834756.9799999995</v>
      </c>
      <c r="AA69" s="39">
        <f t="shared" si="35"/>
        <v>2499243.0200000005</v>
      </c>
      <c r="AB69" s="40">
        <f>Z69/D69</f>
        <v>0.65922511317152976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7334000</v>
      </c>
      <c r="C71" s="39">
        <f t="shared" si="37"/>
        <v>0</v>
      </c>
      <c r="D71" s="39">
        <f>D70+D69</f>
        <v>7334000</v>
      </c>
      <c r="E71" s="39">
        <f t="shared" ref="E71:AA71" si="38">E70+E69</f>
        <v>1370190.53</v>
      </c>
      <c r="F71" s="39">
        <f t="shared" si="38"/>
        <v>1929491.29</v>
      </c>
      <c r="G71" s="39">
        <f t="shared" si="38"/>
        <v>1535075.1600000001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66947.33</v>
      </c>
      <c r="O71" s="39">
        <f t="shared" si="38"/>
        <v>838132.12</v>
      </c>
      <c r="P71" s="39">
        <f t="shared" si="38"/>
        <v>465111.07999999996</v>
      </c>
      <c r="Q71" s="39">
        <f t="shared" si="38"/>
        <v>566368.92999999993</v>
      </c>
      <c r="R71" s="39">
        <f t="shared" si="38"/>
        <v>512043.78</v>
      </c>
      <c r="S71" s="39">
        <f t="shared" si="38"/>
        <v>851078.58</v>
      </c>
      <c r="T71" s="39">
        <f t="shared" si="38"/>
        <v>662832.46</v>
      </c>
      <c r="U71" s="39">
        <f t="shared" si="38"/>
        <v>872242.70000000007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4834756.9799999995</v>
      </c>
      <c r="AA71" s="39">
        <f t="shared" si="38"/>
        <v>2499243.0200000005</v>
      </c>
      <c r="AB71" s="40">
        <f>Z71/D71</f>
        <v>0.65922511317152976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21037000</v>
      </c>
      <c r="C76" s="31">
        <f>[1]consoCURRENT!F1677</f>
        <v>0</v>
      </c>
      <c r="D76" s="31">
        <f>[1]consoCURRENT!G1677</f>
        <v>21037000</v>
      </c>
      <c r="E76" s="31">
        <f>[1]consoCURRENT!H1677</f>
        <v>4825032.09</v>
      </c>
      <c r="F76" s="31">
        <f>[1]consoCURRENT!I1677</f>
        <v>6118564.75</v>
      </c>
      <c r="G76" s="31">
        <f>[1]consoCURRENT!J1677</f>
        <v>3784134.41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1054408.3700000001</v>
      </c>
      <c r="O76" s="31">
        <f>[1]consoCURRENT!R1677</f>
        <v>1759413.1500000001</v>
      </c>
      <c r="P76" s="31">
        <f>[1]consoCURRENT!S1677</f>
        <v>2011210.57</v>
      </c>
      <c r="Q76" s="31">
        <f>[1]consoCURRENT!T1677</f>
        <v>3000226.5300000003</v>
      </c>
      <c r="R76" s="31">
        <f>[1]consoCURRENT!U1677</f>
        <v>1621152.64</v>
      </c>
      <c r="S76" s="31">
        <f>[1]consoCURRENT!V1677</f>
        <v>1497185.58</v>
      </c>
      <c r="T76" s="31">
        <f>[1]consoCURRENT!W1677</f>
        <v>2040872.9500000002</v>
      </c>
      <c r="U76" s="31">
        <f>[1]consoCURRENT!X1677</f>
        <v>1743261.46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14727731.250000004</v>
      </c>
      <c r="AA76" s="31">
        <f>D76-Z76</f>
        <v>6309268.7499999963</v>
      </c>
      <c r="AB76" s="37">
        <f>Z76/D76</f>
        <v>0.7000870490088893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21037000</v>
      </c>
      <c r="C79" s="39">
        <f t="shared" si="40"/>
        <v>0</v>
      </c>
      <c r="D79" s="39">
        <f>SUM(D75:D78)</f>
        <v>21037000</v>
      </c>
      <c r="E79" s="39">
        <f t="shared" ref="E79:AA79" si="41">SUM(E75:E78)</f>
        <v>4825032.09</v>
      </c>
      <c r="F79" s="39">
        <f t="shared" si="41"/>
        <v>6118564.75</v>
      </c>
      <c r="G79" s="39">
        <f t="shared" si="41"/>
        <v>3784134.41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1054408.3700000001</v>
      </c>
      <c r="O79" s="39">
        <f t="shared" si="41"/>
        <v>1759413.1500000001</v>
      </c>
      <c r="P79" s="39">
        <f t="shared" si="41"/>
        <v>2011210.57</v>
      </c>
      <c r="Q79" s="39">
        <f t="shared" si="41"/>
        <v>3000226.5300000003</v>
      </c>
      <c r="R79" s="39">
        <f t="shared" si="41"/>
        <v>1621152.64</v>
      </c>
      <c r="S79" s="39">
        <f t="shared" si="41"/>
        <v>1497185.58</v>
      </c>
      <c r="T79" s="39">
        <f t="shared" si="41"/>
        <v>2040872.9500000002</v>
      </c>
      <c r="U79" s="39">
        <f t="shared" si="41"/>
        <v>1743261.46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14727731.250000004</v>
      </c>
      <c r="AA79" s="39">
        <f t="shared" si="41"/>
        <v>6309268.7499999963</v>
      </c>
      <c r="AB79" s="40">
        <f>Z79/D79</f>
        <v>0.7000870490088893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21037000</v>
      </c>
      <c r="C81" s="39">
        <f t="shared" si="43"/>
        <v>0</v>
      </c>
      <c r="D81" s="39">
        <f>D80+D79</f>
        <v>21037000</v>
      </c>
      <c r="E81" s="39">
        <f t="shared" ref="E81:AA81" si="44">E80+E79</f>
        <v>4825032.09</v>
      </c>
      <c r="F81" s="39">
        <f t="shared" si="44"/>
        <v>6118564.75</v>
      </c>
      <c r="G81" s="39">
        <f t="shared" si="44"/>
        <v>3784134.41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1054408.3700000001</v>
      </c>
      <c r="O81" s="39">
        <f t="shared" si="44"/>
        <v>1759413.1500000001</v>
      </c>
      <c r="P81" s="39">
        <f t="shared" si="44"/>
        <v>2011210.57</v>
      </c>
      <c r="Q81" s="39">
        <f t="shared" si="44"/>
        <v>3000226.5300000003</v>
      </c>
      <c r="R81" s="39">
        <f t="shared" si="44"/>
        <v>1621152.64</v>
      </c>
      <c r="S81" s="39">
        <f t="shared" si="44"/>
        <v>1497185.58</v>
      </c>
      <c r="T81" s="39">
        <f t="shared" si="44"/>
        <v>2040872.9500000002</v>
      </c>
      <c r="U81" s="39">
        <f t="shared" si="44"/>
        <v>1743261.46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14727731.250000004</v>
      </c>
      <c r="AA81" s="39">
        <f t="shared" si="44"/>
        <v>6309268.7499999963</v>
      </c>
      <c r="AB81" s="40">
        <f>Z81/D81</f>
        <v>0.7000870490088893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25028000</v>
      </c>
      <c r="C86" s="31">
        <f>[1]consoCURRENT!F1890</f>
        <v>0</v>
      </c>
      <c r="D86" s="31">
        <f>[1]consoCURRENT!G1890</f>
        <v>25028000</v>
      </c>
      <c r="E86" s="31">
        <f>[1]consoCURRENT!H1890</f>
        <v>4823621.5599999996</v>
      </c>
      <c r="F86" s="31">
        <f>[1]consoCURRENT!I1890</f>
        <v>5882824.1999999993</v>
      </c>
      <c r="G86" s="31">
        <f>[1]consoCURRENT!J1890</f>
        <v>2399267.16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1946105.1</v>
      </c>
      <c r="O86" s="31">
        <f>[1]consoCURRENT!R1890</f>
        <v>7817780.21</v>
      </c>
      <c r="P86" s="31">
        <f>[1]consoCURRENT!S1890</f>
        <v>-4940263.75</v>
      </c>
      <c r="Q86" s="31">
        <f>[1]consoCURRENT!T1890</f>
        <v>3692188.7</v>
      </c>
      <c r="R86" s="31">
        <f>[1]consoCURRENT!U1890</f>
        <v>1181339.58</v>
      </c>
      <c r="S86" s="31">
        <f>[1]consoCURRENT!V1890</f>
        <v>1009295.92</v>
      </c>
      <c r="T86" s="31">
        <f>[1]consoCURRENT!W1890</f>
        <v>1195439.18</v>
      </c>
      <c r="U86" s="31">
        <f>[1]consoCURRENT!X1890</f>
        <v>1203827.98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13105712.920000002</v>
      </c>
      <c r="AA86" s="31">
        <f>D86-Z86</f>
        <v>11922287.079999998</v>
      </c>
      <c r="AB86" s="37">
        <f>Z86/D86</f>
        <v>0.52364203771775619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25028000</v>
      </c>
      <c r="C89" s="39">
        <f t="shared" si="46"/>
        <v>0</v>
      </c>
      <c r="D89" s="39">
        <f>SUM(D85:D88)</f>
        <v>25028000</v>
      </c>
      <c r="E89" s="39">
        <f t="shared" ref="E89:AA89" si="47">SUM(E85:E88)</f>
        <v>4823621.5599999996</v>
      </c>
      <c r="F89" s="39">
        <f t="shared" si="47"/>
        <v>5882824.1999999993</v>
      </c>
      <c r="G89" s="39">
        <f t="shared" si="47"/>
        <v>2399267.16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1946105.1</v>
      </c>
      <c r="O89" s="39">
        <f t="shared" si="47"/>
        <v>7817780.21</v>
      </c>
      <c r="P89" s="39">
        <f t="shared" si="47"/>
        <v>-4940263.75</v>
      </c>
      <c r="Q89" s="39">
        <f t="shared" si="47"/>
        <v>3692188.7</v>
      </c>
      <c r="R89" s="39">
        <f t="shared" si="47"/>
        <v>1181339.58</v>
      </c>
      <c r="S89" s="39">
        <f t="shared" si="47"/>
        <v>1009295.92</v>
      </c>
      <c r="T89" s="39">
        <f t="shared" si="47"/>
        <v>1195439.18</v>
      </c>
      <c r="U89" s="39">
        <f t="shared" si="47"/>
        <v>1203827.98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13105712.920000002</v>
      </c>
      <c r="AA89" s="39">
        <f t="shared" si="47"/>
        <v>11922287.079999998</v>
      </c>
      <c r="AB89" s="40">
        <f>Z89/D89</f>
        <v>0.52364203771775619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25028000</v>
      </c>
      <c r="C91" s="39">
        <f t="shared" si="49"/>
        <v>0</v>
      </c>
      <c r="D91" s="39">
        <f>D90+D89</f>
        <v>25028000</v>
      </c>
      <c r="E91" s="39">
        <f t="shared" ref="E91:AA91" si="50">E90+E89</f>
        <v>4823621.5599999996</v>
      </c>
      <c r="F91" s="39">
        <f t="shared" si="50"/>
        <v>5882824.1999999993</v>
      </c>
      <c r="G91" s="39">
        <f t="shared" si="50"/>
        <v>2399267.16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1946105.1</v>
      </c>
      <c r="O91" s="39">
        <f t="shared" si="50"/>
        <v>7817780.21</v>
      </c>
      <c r="P91" s="39">
        <f t="shared" si="50"/>
        <v>-4940263.75</v>
      </c>
      <c r="Q91" s="39">
        <f t="shared" si="50"/>
        <v>3692188.7</v>
      </c>
      <c r="R91" s="39">
        <f t="shared" si="50"/>
        <v>1181339.58</v>
      </c>
      <c r="S91" s="39">
        <f t="shared" si="50"/>
        <v>1009295.92</v>
      </c>
      <c r="T91" s="39">
        <f t="shared" si="50"/>
        <v>1195439.18</v>
      </c>
      <c r="U91" s="39">
        <f t="shared" si="50"/>
        <v>1203827.98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13105712.920000002</v>
      </c>
      <c r="AA91" s="39">
        <f t="shared" si="50"/>
        <v>11922287.079999998</v>
      </c>
      <c r="AB91" s="40">
        <f>Z91/D91</f>
        <v>0.52364203771775619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17469000</v>
      </c>
      <c r="C96" s="31">
        <f>[1]consoCURRENT!F2103</f>
        <v>0</v>
      </c>
      <c r="D96" s="31">
        <f>[1]consoCURRENT!G2103</f>
        <v>17469000</v>
      </c>
      <c r="E96" s="31">
        <f>[1]consoCURRENT!H2103</f>
        <v>5280317.93</v>
      </c>
      <c r="F96" s="31">
        <f>[1]consoCURRENT!I2103</f>
        <v>3639819.73</v>
      </c>
      <c r="G96" s="31">
        <f>[1]consoCURRENT!J2103</f>
        <v>2752266.53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928817.73</v>
      </c>
      <c r="O96" s="31">
        <f>[1]consoCURRENT!R2103</f>
        <v>2825049.99</v>
      </c>
      <c r="P96" s="31">
        <f>[1]consoCURRENT!S2103</f>
        <v>1526450.21</v>
      </c>
      <c r="Q96" s="31">
        <f>[1]consoCURRENT!T2103</f>
        <v>1246584.18</v>
      </c>
      <c r="R96" s="31">
        <f>[1]consoCURRENT!U2103</f>
        <v>1263980.9500000002</v>
      </c>
      <c r="S96" s="31">
        <f>[1]consoCURRENT!V2103</f>
        <v>1129254.6000000001</v>
      </c>
      <c r="T96" s="31">
        <f>[1]consoCURRENT!W2103</f>
        <v>1714491.0699999998</v>
      </c>
      <c r="U96" s="31">
        <f>[1]consoCURRENT!X2103</f>
        <v>1037775.46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11672404.190000001</v>
      </c>
      <c r="AA96" s="31">
        <f>D96-Z96</f>
        <v>5796595.8099999987</v>
      </c>
      <c r="AB96" s="37">
        <f>Z96/D96</f>
        <v>0.66817815501745959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17469000</v>
      </c>
      <c r="C99" s="39">
        <f t="shared" si="52"/>
        <v>0</v>
      </c>
      <c r="D99" s="39">
        <f>SUM(D95:D98)</f>
        <v>17469000</v>
      </c>
      <c r="E99" s="39">
        <f t="shared" ref="E99:AA99" si="53">SUM(E95:E98)</f>
        <v>5280317.93</v>
      </c>
      <c r="F99" s="39">
        <f t="shared" si="53"/>
        <v>3639819.73</v>
      </c>
      <c r="G99" s="39">
        <f t="shared" si="53"/>
        <v>2752266.53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928817.73</v>
      </c>
      <c r="O99" s="39">
        <f t="shared" si="53"/>
        <v>2825049.99</v>
      </c>
      <c r="P99" s="39">
        <f t="shared" si="53"/>
        <v>1526450.21</v>
      </c>
      <c r="Q99" s="39">
        <f t="shared" si="53"/>
        <v>1246584.18</v>
      </c>
      <c r="R99" s="39">
        <f t="shared" si="53"/>
        <v>1263980.9500000002</v>
      </c>
      <c r="S99" s="39">
        <f t="shared" si="53"/>
        <v>1129254.6000000001</v>
      </c>
      <c r="T99" s="39">
        <f t="shared" si="53"/>
        <v>1714491.0699999998</v>
      </c>
      <c r="U99" s="39">
        <f t="shared" si="53"/>
        <v>1037775.46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11672404.190000001</v>
      </c>
      <c r="AA99" s="39">
        <f t="shared" si="53"/>
        <v>5796595.8099999987</v>
      </c>
      <c r="AB99" s="40">
        <f>Z99/D99</f>
        <v>0.66817815501745959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17469000</v>
      </c>
      <c r="C101" s="39">
        <f t="shared" si="55"/>
        <v>0</v>
      </c>
      <c r="D101" s="39">
        <f>D100+D99</f>
        <v>17469000</v>
      </c>
      <c r="E101" s="39">
        <f t="shared" ref="E101:AA101" si="56">E100+E99</f>
        <v>5280317.93</v>
      </c>
      <c r="F101" s="39">
        <f t="shared" si="56"/>
        <v>3639819.73</v>
      </c>
      <c r="G101" s="39">
        <f t="shared" si="56"/>
        <v>2752266.53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928817.73</v>
      </c>
      <c r="O101" s="39">
        <f t="shared" si="56"/>
        <v>2825049.99</v>
      </c>
      <c r="P101" s="39">
        <f t="shared" si="56"/>
        <v>1526450.21</v>
      </c>
      <c r="Q101" s="39">
        <f t="shared" si="56"/>
        <v>1246584.18</v>
      </c>
      <c r="R101" s="39">
        <f t="shared" si="56"/>
        <v>1263980.9500000002</v>
      </c>
      <c r="S101" s="39">
        <f t="shared" si="56"/>
        <v>1129254.6000000001</v>
      </c>
      <c r="T101" s="39">
        <f t="shared" si="56"/>
        <v>1714491.0699999998</v>
      </c>
      <c r="U101" s="39">
        <f t="shared" si="56"/>
        <v>1037775.46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11672404.190000001</v>
      </c>
      <c r="AA101" s="39">
        <f t="shared" si="56"/>
        <v>5796595.8099999987</v>
      </c>
      <c r="AB101" s="40">
        <f>Z101/D101</f>
        <v>0.66817815501745959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10612000</v>
      </c>
      <c r="C106" s="31">
        <f>[1]consoCURRENT!F2316</f>
        <v>1.1641532182693481E-10</v>
      </c>
      <c r="D106" s="31">
        <f>[1]consoCURRENT!G2316</f>
        <v>10612000</v>
      </c>
      <c r="E106" s="31">
        <f>[1]consoCURRENT!H2316</f>
        <v>2212594.4900000002</v>
      </c>
      <c r="F106" s="31">
        <f>[1]consoCURRENT!I2316</f>
        <v>1781688.3399999999</v>
      </c>
      <c r="G106" s="31">
        <f>[1]consoCURRENT!J2316</f>
        <v>3252597.1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455497.12</v>
      </c>
      <c r="O106" s="31">
        <f>[1]consoCURRENT!R2316</f>
        <v>1147071.26</v>
      </c>
      <c r="P106" s="31">
        <f>[1]consoCURRENT!S2316</f>
        <v>610026.1100000001</v>
      </c>
      <c r="Q106" s="31">
        <f>[1]consoCURRENT!T2316</f>
        <v>555689.64</v>
      </c>
      <c r="R106" s="31">
        <f>[1]consoCURRENT!U2316</f>
        <v>568065.48</v>
      </c>
      <c r="S106" s="31">
        <f>[1]consoCURRENT!V2316</f>
        <v>657933.22</v>
      </c>
      <c r="T106" s="31">
        <f>[1]consoCURRENT!W2316</f>
        <v>2087089.86</v>
      </c>
      <c r="U106" s="31">
        <f>[1]consoCURRENT!X2316</f>
        <v>1165507.2400000002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7246879.9300000006</v>
      </c>
      <c r="AA106" s="31">
        <f>D106-Z106</f>
        <v>3365120.0699999994</v>
      </c>
      <c r="AB106" s="37">
        <f>Z106/D106</f>
        <v>0.68289482943837176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10612000</v>
      </c>
      <c r="C109" s="39">
        <f t="shared" si="58"/>
        <v>1.1641532182693481E-10</v>
      </c>
      <c r="D109" s="39">
        <f>SUM(D105:D108)</f>
        <v>10612000</v>
      </c>
      <c r="E109" s="39">
        <f t="shared" ref="E109:AA109" si="59">SUM(E105:E108)</f>
        <v>2212594.4900000002</v>
      </c>
      <c r="F109" s="39">
        <f t="shared" si="59"/>
        <v>1781688.3399999999</v>
      </c>
      <c r="G109" s="39">
        <f t="shared" si="59"/>
        <v>3252597.1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455497.12</v>
      </c>
      <c r="O109" s="39">
        <f t="shared" si="59"/>
        <v>1147071.26</v>
      </c>
      <c r="P109" s="39">
        <f t="shared" si="59"/>
        <v>610026.1100000001</v>
      </c>
      <c r="Q109" s="39">
        <f t="shared" si="59"/>
        <v>555689.64</v>
      </c>
      <c r="R109" s="39">
        <f t="shared" si="59"/>
        <v>568065.48</v>
      </c>
      <c r="S109" s="39">
        <f t="shared" si="59"/>
        <v>657933.22</v>
      </c>
      <c r="T109" s="39">
        <f t="shared" si="59"/>
        <v>2087089.86</v>
      </c>
      <c r="U109" s="39">
        <f t="shared" si="59"/>
        <v>1165507.2400000002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7246879.9300000006</v>
      </c>
      <c r="AA109" s="39">
        <f t="shared" si="59"/>
        <v>3365120.0699999994</v>
      </c>
      <c r="AB109" s="40">
        <f>Z109/D109</f>
        <v>0.68289482943837176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10612000</v>
      </c>
      <c r="C111" s="39">
        <f t="shared" si="61"/>
        <v>1.1641532182693481E-10</v>
      </c>
      <c r="D111" s="39">
        <f>D110+D109</f>
        <v>10612000</v>
      </c>
      <c r="E111" s="39">
        <f t="shared" ref="E111:AA111" si="62">E110+E109</f>
        <v>2212594.4900000002</v>
      </c>
      <c r="F111" s="39">
        <f t="shared" si="62"/>
        <v>1781688.3399999999</v>
      </c>
      <c r="G111" s="39">
        <f t="shared" si="62"/>
        <v>3252597.1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455497.12</v>
      </c>
      <c r="O111" s="39">
        <f t="shared" si="62"/>
        <v>1147071.26</v>
      </c>
      <c r="P111" s="39">
        <f t="shared" si="62"/>
        <v>610026.1100000001</v>
      </c>
      <c r="Q111" s="39">
        <f t="shared" si="62"/>
        <v>555689.64</v>
      </c>
      <c r="R111" s="39">
        <f t="shared" si="62"/>
        <v>568065.48</v>
      </c>
      <c r="S111" s="39">
        <f t="shared" si="62"/>
        <v>657933.22</v>
      </c>
      <c r="T111" s="39">
        <f t="shared" si="62"/>
        <v>2087089.86</v>
      </c>
      <c r="U111" s="39">
        <f t="shared" si="62"/>
        <v>1165507.2400000002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7246879.9300000006</v>
      </c>
      <c r="AA111" s="39">
        <f t="shared" si="62"/>
        <v>3365120.0699999994</v>
      </c>
      <c r="AB111" s="40">
        <f>Z111/D111</f>
        <v>0.68289482943837176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5133000</v>
      </c>
      <c r="C116" s="31">
        <f>[1]consoCURRENT!F2529</f>
        <v>0</v>
      </c>
      <c r="D116" s="31">
        <f>[1]consoCURRENT!G2529</f>
        <v>5133000</v>
      </c>
      <c r="E116" s="31">
        <f>[1]consoCURRENT!H2529</f>
        <v>1385182.3499999999</v>
      </c>
      <c r="F116" s="31">
        <f>[1]consoCURRENT!I2529</f>
        <v>1873270.7000000002</v>
      </c>
      <c r="G116" s="31">
        <f>[1]consoCURRENT!J2529</f>
        <v>460093.69000000006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233073.69</v>
      </c>
      <c r="O116" s="31">
        <f>[1]consoCURRENT!R2529</f>
        <v>694427.44</v>
      </c>
      <c r="P116" s="31">
        <f>[1]consoCURRENT!S2529</f>
        <v>457681.22</v>
      </c>
      <c r="Q116" s="31">
        <f>[1]consoCURRENT!T2529</f>
        <v>774655.98</v>
      </c>
      <c r="R116" s="31">
        <f>[1]consoCURRENT!U2529</f>
        <v>422645.89999999991</v>
      </c>
      <c r="S116" s="31">
        <f>[1]consoCURRENT!V2529</f>
        <v>675968.82</v>
      </c>
      <c r="T116" s="31">
        <f>[1]consoCURRENT!W2529</f>
        <v>295050.04000000004</v>
      </c>
      <c r="U116" s="31">
        <f>[1]consoCURRENT!X2529</f>
        <v>165043.65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3718546.7399999998</v>
      </c>
      <c r="AA116" s="31">
        <f>D116-Z116</f>
        <v>1414453.2600000002</v>
      </c>
      <c r="AB116" s="37">
        <f>Z116/D116</f>
        <v>0.72443926358854471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5133000</v>
      </c>
      <c r="C119" s="39">
        <f t="shared" si="64"/>
        <v>0</v>
      </c>
      <c r="D119" s="39">
        <f t="shared" si="64"/>
        <v>5133000</v>
      </c>
      <c r="E119" s="39">
        <f t="shared" si="64"/>
        <v>1385182.3499999999</v>
      </c>
      <c r="F119" s="39">
        <f t="shared" si="64"/>
        <v>1873270.7000000002</v>
      </c>
      <c r="G119" s="39">
        <f t="shared" si="64"/>
        <v>460093.69000000006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233073.69</v>
      </c>
      <c r="O119" s="39">
        <f t="shared" si="64"/>
        <v>694427.44</v>
      </c>
      <c r="P119" s="39">
        <f t="shared" si="64"/>
        <v>457681.22</v>
      </c>
      <c r="Q119" s="39">
        <f t="shared" si="64"/>
        <v>774655.98</v>
      </c>
      <c r="R119" s="39">
        <f t="shared" si="64"/>
        <v>422645.89999999991</v>
      </c>
      <c r="S119" s="39">
        <f t="shared" si="64"/>
        <v>675968.82</v>
      </c>
      <c r="T119" s="39">
        <f t="shared" si="64"/>
        <v>295050.04000000004</v>
      </c>
      <c r="U119" s="39">
        <f t="shared" si="64"/>
        <v>165043.65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3718546.7399999998</v>
      </c>
      <c r="AA119" s="39">
        <f t="shared" si="64"/>
        <v>1414453.2600000002</v>
      </c>
      <c r="AB119" s="40">
        <f>Z119/D119</f>
        <v>0.72443926358854471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5133000</v>
      </c>
      <c r="C121" s="39">
        <f t="shared" si="66"/>
        <v>0</v>
      </c>
      <c r="D121" s="39">
        <f t="shared" si="66"/>
        <v>5133000</v>
      </c>
      <c r="E121" s="39">
        <f t="shared" si="66"/>
        <v>1385182.3499999999</v>
      </c>
      <c r="F121" s="39">
        <f t="shared" si="66"/>
        <v>1873270.7000000002</v>
      </c>
      <c r="G121" s="39">
        <f t="shared" si="66"/>
        <v>460093.69000000006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233073.69</v>
      </c>
      <c r="O121" s="39">
        <f t="shared" si="66"/>
        <v>694427.44</v>
      </c>
      <c r="P121" s="39">
        <f t="shared" si="66"/>
        <v>457681.22</v>
      </c>
      <c r="Q121" s="39">
        <f t="shared" si="66"/>
        <v>774655.98</v>
      </c>
      <c r="R121" s="39">
        <f t="shared" si="66"/>
        <v>422645.89999999991</v>
      </c>
      <c r="S121" s="39">
        <f t="shared" si="66"/>
        <v>675968.82</v>
      </c>
      <c r="T121" s="39">
        <f t="shared" si="66"/>
        <v>295050.04000000004</v>
      </c>
      <c r="U121" s="39">
        <f t="shared" si="66"/>
        <v>165043.65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3718546.7399999998</v>
      </c>
      <c r="AA121" s="39">
        <f t="shared" si="66"/>
        <v>1414453.2600000002</v>
      </c>
      <c r="AB121" s="40">
        <f>Z121/D121</f>
        <v>0.72443926358854471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6419000</v>
      </c>
      <c r="C126" s="31">
        <f>[1]consoCURRENT!F2742</f>
        <v>0</v>
      </c>
      <c r="D126" s="31">
        <f>[1]consoCURRENT!G2742</f>
        <v>6419000</v>
      </c>
      <c r="E126" s="31">
        <f>[1]consoCURRENT!H2742</f>
        <v>4169669.62</v>
      </c>
      <c r="F126" s="31">
        <f>[1]consoCURRENT!I2742</f>
        <v>1094693.25</v>
      </c>
      <c r="G126" s="31">
        <f>[1]consoCURRENT!J2742</f>
        <v>570434.61999999988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685067.97</v>
      </c>
      <c r="O126" s="31">
        <f>[1]consoCURRENT!R2742</f>
        <v>2974789.1399999997</v>
      </c>
      <c r="P126" s="31">
        <f>[1]consoCURRENT!S2742</f>
        <v>509812.51000000024</v>
      </c>
      <c r="Q126" s="31">
        <f>[1]consoCURRENT!T2742</f>
        <v>291974.83000000007</v>
      </c>
      <c r="R126" s="31">
        <f>[1]consoCURRENT!U2742</f>
        <v>610075.55999999971</v>
      </c>
      <c r="S126" s="31">
        <f>[1]consoCURRENT!V2742</f>
        <v>192642.86000000019</v>
      </c>
      <c r="T126" s="31">
        <f>[1]consoCURRENT!W2742</f>
        <v>478085.20999999985</v>
      </c>
      <c r="U126" s="31">
        <f>[1]consoCURRENT!X2742</f>
        <v>92349.41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5834797.4899999993</v>
      </c>
      <c r="AA126" s="31">
        <f>D126-Z126</f>
        <v>584202.51000000071</v>
      </c>
      <c r="AB126" s="37">
        <f>Z126/D126</f>
        <v>0.90898854806044549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6419000</v>
      </c>
      <c r="C129" s="39">
        <f t="shared" si="68"/>
        <v>0</v>
      </c>
      <c r="D129" s="39">
        <f>SUM(D125:D128)</f>
        <v>6419000</v>
      </c>
      <c r="E129" s="39">
        <f t="shared" ref="E129:AA129" si="69">SUM(E125:E128)</f>
        <v>4169669.62</v>
      </c>
      <c r="F129" s="39">
        <f t="shared" si="69"/>
        <v>1094693.25</v>
      </c>
      <c r="G129" s="39">
        <f t="shared" si="69"/>
        <v>570434.61999999988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685067.97</v>
      </c>
      <c r="O129" s="39">
        <f t="shared" si="69"/>
        <v>2974789.1399999997</v>
      </c>
      <c r="P129" s="39">
        <f t="shared" si="69"/>
        <v>509812.51000000024</v>
      </c>
      <c r="Q129" s="39">
        <f t="shared" si="69"/>
        <v>291974.83000000007</v>
      </c>
      <c r="R129" s="39">
        <f t="shared" si="69"/>
        <v>610075.55999999971</v>
      </c>
      <c r="S129" s="39">
        <f t="shared" si="69"/>
        <v>192642.86000000019</v>
      </c>
      <c r="T129" s="39">
        <f t="shared" si="69"/>
        <v>478085.20999999985</v>
      </c>
      <c r="U129" s="39">
        <f t="shared" si="69"/>
        <v>92349.41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5834797.4899999993</v>
      </c>
      <c r="AA129" s="39">
        <f t="shared" si="69"/>
        <v>584202.51000000071</v>
      </c>
      <c r="AB129" s="40">
        <f>Z129/D129</f>
        <v>0.90898854806044549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6419000</v>
      </c>
      <c r="C131" s="39">
        <f t="shared" si="71"/>
        <v>0</v>
      </c>
      <c r="D131" s="39">
        <f>D130+D129</f>
        <v>6419000</v>
      </c>
      <c r="E131" s="39">
        <f t="shared" ref="E131:AA131" si="72">E130+E129</f>
        <v>4169669.62</v>
      </c>
      <c r="F131" s="39">
        <f t="shared" si="72"/>
        <v>1094693.25</v>
      </c>
      <c r="G131" s="39">
        <f t="shared" si="72"/>
        <v>570434.61999999988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685067.97</v>
      </c>
      <c r="O131" s="39">
        <f t="shared" si="72"/>
        <v>2974789.1399999997</v>
      </c>
      <c r="P131" s="39">
        <f t="shared" si="72"/>
        <v>509812.51000000024</v>
      </c>
      <c r="Q131" s="39">
        <f t="shared" si="72"/>
        <v>291974.83000000007</v>
      </c>
      <c r="R131" s="39">
        <f t="shared" si="72"/>
        <v>610075.55999999971</v>
      </c>
      <c r="S131" s="39">
        <f t="shared" si="72"/>
        <v>192642.86000000019</v>
      </c>
      <c r="T131" s="39">
        <f t="shared" si="72"/>
        <v>478085.20999999985</v>
      </c>
      <c r="U131" s="39">
        <f t="shared" si="72"/>
        <v>92349.41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5834797.4899999993</v>
      </c>
      <c r="AA131" s="39">
        <f t="shared" si="72"/>
        <v>584202.51000000071</v>
      </c>
      <c r="AB131" s="40">
        <f>Z131/D131</f>
        <v>0.90898854806044549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33300000</v>
      </c>
      <c r="C136" s="31">
        <f>[1]consoCURRENT!F2955</f>
        <v>6.9849193096160889E-10</v>
      </c>
      <c r="D136" s="31">
        <f>[1]consoCURRENT!G2955</f>
        <v>33300000</v>
      </c>
      <c r="E136" s="31">
        <f>[1]consoCURRENT!H2955</f>
        <v>4368284.26</v>
      </c>
      <c r="F136" s="31">
        <f>[1]consoCURRENT!I2955</f>
        <v>10392415.749999996</v>
      </c>
      <c r="G136" s="31">
        <f>[1]consoCURRENT!J2955</f>
        <v>4438579.2899999991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1259646.9300000002</v>
      </c>
      <c r="O136" s="31">
        <f>[1]consoCURRENT!R2955</f>
        <v>1528943.9200000002</v>
      </c>
      <c r="P136" s="31">
        <f>[1]consoCURRENT!S2955</f>
        <v>1579693.4100000001</v>
      </c>
      <c r="Q136" s="31">
        <f>[1]consoCURRENT!T2955</f>
        <v>3778836.3800000004</v>
      </c>
      <c r="R136" s="31">
        <f>[1]consoCURRENT!U2955</f>
        <v>1556868.0100000002</v>
      </c>
      <c r="S136" s="31">
        <f>[1]consoCURRENT!V2955</f>
        <v>5056711.3600000003</v>
      </c>
      <c r="T136" s="31">
        <f>[1]consoCURRENT!W2955</f>
        <v>2930755.99</v>
      </c>
      <c r="U136" s="31">
        <f>[1]consoCURRENT!X2955</f>
        <v>1507823.3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19199279.300000001</v>
      </c>
      <c r="AA136" s="31">
        <f>D136-Z136</f>
        <v>14100720.699999999</v>
      </c>
      <c r="AB136" s="37">
        <f>Z136/D136</f>
        <v>0.57655493393393398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4">SUM(B135:B138)</f>
        <v>33300000</v>
      </c>
      <c r="C139" s="39">
        <f t="shared" si="74"/>
        <v>6.9849193096160889E-10</v>
      </c>
      <c r="D139" s="39">
        <f>SUM(D135:D138)</f>
        <v>33300000</v>
      </c>
      <c r="E139" s="39">
        <f t="shared" ref="E139:AA139" si="75">SUM(E135:E138)</f>
        <v>4368284.26</v>
      </c>
      <c r="F139" s="39">
        <f t="shared" si="75"/>
        <v>10392415.749999996</v>
      </c>
      <c r="G139" s="39">
        <f t="shared" si="75"/>
        <v>4438579.2899999991</v>
      </c>
      <c r="H139" s="39">
        <f t="shared" si="75"/>
        <v>0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1259646.9300000002</v>
      </c>
      <c r="O139" s="39">
        <f t="shared" si="75"/>
        <v>1528943.9200000002</v>
      </c>
      <c r="P139" s="39">
        <f t="shared" si="75"/>
        <v>1579693.4100000001</v>
      </c>
      <c r="Q139" s="39">
        <f t="shared" si="75"/>
        <v>3778836.3800000004</v>
      </c>
      <c r="R139" s="39">
        <f t="shared" si="75"/>
        <v>1556868.0100000002</v>
      </c>
      <c r="S139" s="39">
        <f t="shared" si="75"/>
        <v>5056711.3600000003</v>
      </c>
      <c r="T139" s="39">
        <f t="shared" si="75"/>
        <v>2930755.99</v>
      </c>
      <c r="U139" s="39">
        <f t="shared" si="75"/>
        <v>1507823.3</v>
      </c>
      <c r="V139" s="39">
        <f t="shared" si="75"/>
        <v>0</v>
      </c>
      <c r="W139" s="39">
        <f t="shared" si="75"/>
        <v>0</v>
      </c>
      <c r="X139" s="39">
        <f t="shared" si="75"/>
        <v>0</v>
      </c>
      <c r="Y139" s="39">
        <f t="shared" si="75"/>
        <v>0</v>
      </c>
      <c r="Z139" s="39">
        <f t="shared" si="75"/>
        <v>19199279.300000001</v>
      </c>
      <c r="AA139" s="39">
        <f t="shared" si="75"/>
        <v>14100720.699999999</v>
      </c>
      <c r="AB139" s="40">
        <f>Z139/D139</f>
        <v>0.57655493393393398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33300000</v>
      </c>
      <c r="C141" s="39">
        <f t="shared" si="77"/>
        <v>6.9849193096160889E-10</v>
      </c>
      <c r="D141" s="39">
        <f>D140+D139</f>
        <v>33300000</v>
      </c>
      <c r="E141" s="39">
        <f t="shared" ref="E141:AA141" si="78">E140+E139</f>
        <v>4368284.26</v>
      </c>
      <c r="F141" s="39">
        <f t="shared" si="78"/>
        <v>10392415.749999996</v>
      </c>
      <c r="G141" s="39">
        <f t="shared" si="78"/>
        <v>4438579.2899999991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1259646.9300000002</v>
      </c>
      <c r="O141" s="39">
        <f t="shared" si="78"/>
        <v>1528943.9200000002</v>
      </c>
      <c r="P141" s="39">
        <f t="shared" si="78"/>
        <v>1579693.4100000001</v>
      </c>
      <c r="Q141" s="39">
        <f t="shared" si="78"/>
        <v>3778836.3800000004</v>
      </c>
      <c r="R141" s="39">
        <f t="shared" si="78"/>
        <v>1556868.0100000002</v>
      </c>
      <c r="S141" s="39">
        <f t="shared" si="78"/>
        <v>5056711.3600000003</v>
      </c>
      <c r="T141" s="39">
        <f t="shared" si="78"/>
        <v>2930755.99</v>
      </c>
      <c r="U141" s="39">
        <f t="shared" si="78"/>
        <v>1507823.3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19199279.300000001</v>
      </c>
      <c r="AA141" s="39">
        <f t="shared" si="78"/>
        <v>14100720.699999999</v>
      </c>
      <c r="AB141" s="40">
        <f>Z141/D141</f>
        <v>0.57655493393393398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11344000</v>
      </c>
      <c r="C146" s="31">
        <f>[1]consoCURRENT!F3168</f>
        <v>0</v>
      </c>
      <c r="D146" s="31">
        <f>[1]consoCURRENT!G3168</f>
        <v>11344000</v>
      </c>
      <c r="E146" s="31">
        <f>[1]consoCURRENT!H3168</f>
        <v>3764664.2800000012</v>
      </c>
      <c r="F146" s="31">
        <f>[1]consoCURRENT!I3168</f>
        <v>3703703.8</v>
      </c>
      <c r="G146" s="31">
        <f>[1]consoCURRENT!J3168</f>
        <v>1892991.9000000001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1883449</v>
      </c>
      <c r="O146" s="31">
        <f>[1]consoCURRENT!R3168</f>
        <v>635462.55999999994</v>
      </c>
      <c r="P146" s="31">
        <f>[1]consoCURRENT!S3168</f>
        <v>1245752.7200000002</v>
      </c>
      <c r="Q146" s="31">
        <f>[1]consoCURRENT!T3168</f>
        <v>1346905.4000000001</v>
      </c>
      <c r="R146" s="31">
        <f>[1]consoCURRENT!U3168</f>
        <v>1306177.06</v>
      </c>
      <c r="S146" s="31">
        <f>[1]consoCURRENT!V3168</f>
        <v>1050621.3399999999</v>
      </c>
      <c r="T146" s="31">
        <f>[1]consoCURRENT!W3168</f>
        <v>976823.62999999989</v>
      </c>
      <c r="U146" s="31">
        <f>[1]consoCURRENT!X3168</f>
        <v>916168.27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9361359.9800000004</v>
      </c>
      <c r="AA146" s="31">
        <f>D146-Z146</f>
        <v>1982640.0199999996</v>
      </c>
      <c r="AB146" s="37">
        <f>Z146/D146</f>
        <v>0.82522566819464038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11344000</v>
      </c>
      <c r="C149" s="39">
        <f t="shared" si="80"/>
        <v>0</v>
      </c>
      <c r="D149" s="39">
        <f>SUM(D145:D148)</f>
        <v>11344000</v>
      </c>
      <c r="E149" s="39">
        <f t="shared" ref="E149:AA149" si="81">SUM(E145:E148)</f>
        <v>3764664.2800000012</v>
      </c>
      <c r="F149" s="39">
        <f t="shared" si="81"/>
        <v>3703703.8</v>
      </c>
      <c r="G149" s="39">
        <f t="shared" si="81"/>
        <v>1892991.9000000001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1883449</v>
      </c>
      <c r="O149" s="39">
        <f t="shared" si="81"/>
        <v>635462.55999999994</v>
      </c>
      <c r="P149" s="39">
        <f t="shared" si="81"/>
        <v>1245752.7200000002</v>
      </c>
      <c r="Q149" s="39">
        <f t="shared" si="81"/>
        <v>1346905.4000000001</v>
      </c>
      <c r="R149" s="39">
        <f t="shared" si="81"/>
        <v>1306177.06</v>
      </c>
      <c r="S149" s="39">
        <f t="shared" si="81"/>
        <v>1050621.3399999999</v>
      </c>
      <c r="T149" s="39">
        <f t="shared" si="81"/>
        <v>976823.62999999989</v>
      </c>
      <c r="U149" s="39">
        <f t="shared" si="81"/>
        <v>916168.27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9361359.9800000004</v>
      </c>
      <c r="AA149" s="39">
        <f t="shared" si="81"/>
        <v>1982640.0199999996</v>
      </c>
      <c r="AB149" s="40">
        <f>Z149/D149</f>
        <v>0.82522566819464038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11344000</v>
      </c>
      <c r="C151" s="39">
        <f t="shared" si="83"/>
        <v>0</v>
      </c>
      <c r="D151" s="39">
        <f>D150+D149</f>
        <v>11344000</v>
      </c>
      <c r="E151" s="39">
        <f t="shared" ref="E151:AA151" si="84">E150+E149</f>
        <v>3764664.2800000012</v>
      </c>
      <c r="F151" s="39">
        <f t="shared" si="84"/>
        <v>3703703.8</v>
      </c>
      <c r="G151" s="39">
        <f t="shared" si="84"/>
        <v>1892991.9000000001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1883449</v>
      </c>
      <c r="O151" s="39">
        <f t="shared" si="84"/>
        <v>635462.55999999994</v>
      </c>
      <c r="P151" s="39">
        <f t="shared" si="84"/>
        <v>1245752.7200000002</v>
      </c>
      <c r="Q151" s="39">
        <f t="shared" si="84"/>
        <v>1346905.4000000001</v>
      </c>
      <c r="R151" s="39">
        <f t="shared" si="84"/>
        <v>1306177.06</v>
      </c>
      <c r="S151" s="39">
        <f t="shared" si="84"/>
        <v>1050621.3399999999</v>
      </c>
      <c r="T151" s="39">
        <f t="shared" si="84"/>
        <v>976823.62999999989</v>
      </c>
      <c r="U151" s="39">
        <f t="shared" si="84"/>
        <v>916168.27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9361359.9800000004</v>
      </c>
      <c r="AA151" s="39">
        <f t="shared" si="84"/>
        <v>1982640.0199999996</v>
      </c>
      <c r="AB151" s="40">
        <f>Z151/D151</f>
        <v>0.82522566819464038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14146000</v>
      </c>
      <c r="C156" s="31">
        <f>[1]consoCURRENT!F3381</f>
        <v>0</v>
      </c>
      <c r="D156" s="31">
        <f>[1]consoCURRENT!G3381</f>
        <v>14146000</v>
      </c>
      <c r="E156" s="31">
        <f>[1]consoCURRENT!H3381</f>
        <v>1402085.95</v>
      </c>
      <c r="F156" s="31">
        <f>[1]consoCURRENT!I3381</f>
        <v>3030643.08</v>
      </c>
      <c r="G156" s="31">
        <f>[1]consoCURRENT!J3381</f>
        <v>1503642.54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192954.69</v>
      </c>
      <c r="O156" s="31">
        <f>[1]consoCURRENT!R3381</f>
        <v>347999.44</v>
      </c>
      <c r="P156" s="31">
        <f>[1]consoCURRENT!S3381</f>
        <v>861131.82000000007</v>
      </c>
      <c r="Q156" s="31">
        <f>[1]consoCURRENT!T3381</f>
        <v>565564.69000000006</v>
      </c>
      <c r="R156" s="31">
        <f>[1]consoCURRENT!U3381</f>
        <v>876349.16</v>
      </c>
      <c r="S156" s="31">
        <f>[1]consoCURRENT!V3381</f>
        <v>1588729.23</v>
      </c>
      <c r="T156" s="31">
        <f>[1]consoCURRENT!W3381</f>
        <v>577697.87</v>
      </c>
      <c r="U156" s="31">
        <f>[1]consoCURRENT!X3381</f>
        <v>925944.66999999993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5936371.5700000003</v>
      </c>
      <c r="AA156" s="31">
        <f>D156-Z156</f>
        <v>8209628.4299999997</v>
      </c>
      <c r="AB156" s="37">
        <f>Z156/D156</f>
        <v>0.41965018874593529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14146000</v>
      </c>
      <c r="C159" s="39">
        <f t="shared" si="86"/>
        <v>0</v>
      </c>
      <c r="D159" s="39">
        <f>SUM(D155:D158)</f>
        <v>14146000</v>
      </c>
      <c r="E159" s="39">
        <f t="shared" ref="E159:AA159" si="87">SUM(E155:E158)</f>
        <v>1402085.95</v>
      </c>
      <c r="F159" s="39">
        <f t="shared" si="87"/>
        <v>3030643.08</v>
      </c>
      <c r="G159" s="39">
        <f t="shared" si="87"/>
        <v>1503642.54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192954.69</v>
      </c>
      <c r="O159" s="39">
        <f t="shared" si="87"/>
        <v>347999.44</v>
      </c>
      <c r="P159" s="39">
        <f t="shared" si="87"/>
        <v>861131.82000000007</v>
      </c>
      <c r="Q159" s="39">
        <f t="shared" si="87"/>
        <v>565564.69000000006</v>
      </c>
      <c r="R159" s="39">
        <f t="shared" si="87"/>
        <v>876349.16</v>
      </c>
      <c r="S159" s="39">
        <f t="shared" si="87"/>
        <v>1588729.23</v>
      </c>
      <c r="T159" s="39">
        <f t="shared" si="87"/>
        <v>577697.87</v>
      </c>
      <c r="U159" s="39">
        <f t="shared" si="87"/>
        <v>925944.66999999993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5936371.5700000003</v>
      </c>
      <c r="AA159" s="39">
        <f t="shared" si="87"/>
        <v>8209628.4299999997</v>
      </c>
      <c r="AB159" s="40">
        <f>Z159/D159</f>
        <v>0.41965018874593529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14146000</v>
      </c>
      <c r="C161" s="39">
        <f t="shared" si="89"/>
        <v>0</v>
      </c>
      <c r="D161" s="39">
        <f>D160+D159</f>
        <v>14146000</v>
      </c>
      <c r="E161" s="39">
        <f t="shared" ref="E161:AA161" si="90">E160+E159</f>
        <v>1402085.95</v>
      </c>
      <c r="F161" s="39">
        <f t="shared" si="90"/>
        <v>3030643.08</v>
      </c>
      <c r="G161" s="39">
        <f t="shared" si="90"/>
        <v>1503642.54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192954.69</v>
      </c>
      <c r="O161" s="39">
        <f t="shared" si="90"/>
        <v>347999.44</v>
      </c>
      <c r="P161" s="39">
        <f t="shared" si="90"/>
        <v>861131.82000000007</v>
      </c>
      <c r="Q161" s="39">
        <f t="shared" si="90"/>
        <v>565564.69000000006</v>
      </c>
      <c r="R161" s="39">
        <f t="shared" si="90"/>
        <v>876349.16</v>
      </c>
      <c r="S161" s="39">
        <f t="shared" si="90"/>
        <v>1588729.23</v>
      </c>
      <c r="T161" s="39">
        <f t="shared" si="90"/>
        <v>577697.87</v>
      </c>
      <c r="U161" s="39">
        <f t="shared" si="90"/>
        <v>925944.66999999993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5936371.5700000003</v>
      </c>
      <c r="AA161" s="39">
        <f t="shared" si="90"/>
        <v>8209628.4299999997</v>
      </c>
      <c r="AB161" s="40">
        <f>Z161/D161</f>
        <v>0.41965018874593529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5509000</v>
      </c>
      <c r="C166" s="31">
        <f>[1]consoCURRENT!F3594</f>
        <v>0</v>
      </c>
      <c r="D166" s="31">
        <f>[1]consoCURRENT!G3594</f>
        <v>5509000</v>
      </c>
      <c r="E166" s="31">
        <f>[1]consoCURRENT!H3594</f>
        <v>2364606.0299999998</v>
      </c>
      <c r="F166" s="31">
        <f>[1]consoCURRENT!I3594</f>
        <v>1394053.7000000002</v>
      </c>
      <c r="G166" s="31">
        <f>[1]consoCURRENT!J3594</f>
        <v>945870.16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988131.20000000007</v>
      </c>
      <c r="O166" s="31">
        <f>[1]consoCURRENT!R3594</f>
        <v>658583.40999999992</v>
      </c>
      <c r="P166" s="31">
        <f>[1]consoCURRENT!S3594</f>
        <v>717891.41999999993</v>
      </c>
      <c r="Q166" s="31">
        <f>[1]consoCURRENT!T3594</f>
        <v>670189.41999999993</v>
      </c>
      <c r="R166" s="31">
        <f>[1]consoCURRENT!U3594</f>
        <v>402097.06</v>
      </c>
      <c r="S166" s="31">
        <f>[1]consoCURRENT!V3594</f>
        <v>321767.22000000003</v>
      </c>
      <c r="T166" s="31">
        <f>[1]consoCURRENT!W3594</f>
        <v>481896.62</v>
      </c>
      <c r="U166" s="31">
        <f>[1]consoCURRENT!X3594</f>
        <v>463973.54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4704529.8899999997</v>
      </c>
      <c r="AA166" s="31">
        <f>D166-Z166</f>
        <v>804470.11000000034</v>
      </c>
      <c r="AB166" s="37">
        <f>Z166/D166</f>
        <v>0.85397166273370839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5509000</v>
      </c>
      <c r="C169" s="39">
        <f t="shared" si="92"/>
        <v>0</v>
      </c>
      <c r="D169" s="39">
        <f>SUM(D165:D168)</f>
        <v>5509000</v>
      </c>
      <c r="E169" s="39">
        <f t="shared" ref="E169:AA169" si="93">SUM(E165:E168)</f>
        <v>2364606.0299999998</v>
      </c>
      <c r="F169" s="39">
        <f t="shared" si="93"/>
        <v>1394053.7000000002</v>
      </c>
      <c r="G169" s="39">
        <f t="shared" si="93"/>
        <v>945870.16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988131.20000000007</v>
      </c>
      <c r="O169" s="39">
        <f t="shared" si="93"/>
        <v>658583.40999999992</v>
      </c>
      <c r="P169" s="39">
        <f t="shared" si="93"/>
        <v>717891.41999999993</v>
      </c>
      <c r="Q169" s="39">
        <f t="shared" si="93"/>
        <v>670189.41999999993</v>
      </c>
      <c r="R169" s="39">
        <f t="shared" si="93"/>
        <v>402097.06</v>
      </c>
      <c r="S169" s="39">
        <f t="shared" si="93"/>
        <v>321767.22000000003</v>
      </c>
      <c r="T169" s="39">
        <f t="shared" si="93"/>
        <v>481896.62</v>
      </c>
      <c r="U169" s="39">
        <f t="shared" si="93"/>
        <v>463973.54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4704529.8899999997</v>
      </c>
      <c r="AA169" s="39">
        <f t="shared" si="93"/>
        <v>804470.11000000034</v>
      </c>
      <c r="AB169" s="40">
        <f>Z169/D169</f>
        <v>0.85397166273370839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5509000</v>
      </c>
      <c r="C171" s="39">
        <f t="shared" si="95"/>
        <v>0</v>
      </c>
      <c r="D171" s="39">
        <f>D170+D169</f>
        <v>5509000</v>
      </c>
      <c r="E171" s="39">
        <f t="shared" ref="E171:AA171" si="96">E170+E169</f>
        <v>2364606.0299999998</v>
      </c>
      <c r="F171" s="39">
        <f t="shared" si="96"/>
        <v>1394053.7000000002</v>
      </c>
      <c r="G171" s="39">
        <f t="shared" si="96"/>
        <v>945870.16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988131.20000000007</v>
      </c>
      <c r="O171" s="39">
        <f t="shared" si="96"/>
        <v>658583.40999999992</v>
      </c>
      <c r="P171" s="39">
        <f t="shared" si="96"/>
        <v>717891.41999999993</v>
      </c>
      <c r="Q171" s="39">
        <f t="shared" si="96"/>
        <v>670189.41999999993</v>
      </c>
      <c r="R171" s="39">
        <f t="shared" si="96"/>
        <v>402097.06</v>
      </c>
      <c r="S171" s="39">
        <f t="shared" si="96"/>
        <v>321767.22000000003</v>
      </c>
      <c r="T171" s="39">
        <f t="shared" si="96"/>
        <v>481896.62</v>
      </c>
      <c r="U171" s="39">
        <f t="shared" si="96"/>
        <v>463973.54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4704529.8899999997</v>
      </c>
      <c r="AA171" s="39">
        <f t="shared" si="96"/>
        <v>804470.11000000034</v>
      </c>
      <c r="AB171" s="40">
        <f>Z171/D171</f>
        <v>0.85397166273370839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10058000</v>
      </c>
      <c r="C176" s="31">
        <f>[1]consoCURRENT!F3807</f>
        <v>0</v>
      </c>
      <c r="D176" s="31">
        <f>[1]consoCURRENT!G3807</f>
        <v>10058000</v>
      </c>
      <c r="E176" s="31">
        <f>[1]consoCURRENT!H3807</f>
        <v>1721635.57</v>
      </c>
      <c r="F176" s="31">
        <f>[1]consoCURRENT!I3807</f>
        <v>2570072.5</v>
      </c>
      <c r="G176" s="31">
        <f>[1]consoCURRENT!J3807</f>
        <v>1570912.17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185778.83000000002</v>
      </c>
      <c r="O176" s="31">
        <f>[1]consoCURRENT!R3807</f>
        <v>927174.23</v>
      </c>
      <c r="P176" s="31">
        <f>[1]consoCURRENT!S3807</f>
        <v>608682.51</v>
      </c>
      <c r="Q176" s="31">
        <f>[1]consoCURRENT!T3807</f>
        <v>1403509.17</v>
      </c>
      <c r="R176" s="31">
        <f>[1]consoCURRENT!U3807</f>
        <v>766289.17999999993</v>
      </c>
      <c r="S176" s="31">
        <f>[1]consoCURRENT!V3807</f>
        <v>400274.14999999991</v>
      </c>
      <c r="T176" s="31">
        <f>[1]consoCURRENT!W3807</f>
        <v>956267.68</v>
      </c>
      <c r="U176" s="31">
        <f>[1]consoCURRENT!X3807</f>
        <v>614644.49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5862620.2400000002</v>
      </c>
      <c r="AA176" s="31">
        <f>D176-Z176</f>
        <v>4195379.76</v>
      </c>
      <c r="AB176" s="37">
        <f>Z176/D176</f>
        <v>0.58288131238814878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10058000</v>
      </c>
      <c r="C179" s="39">
        <f t="shared" si="98"/>
        <v>0</v>
      </c>
      <c r="D179" s="39">
        <f>SUM(D175:D178)</f>
        <v>10058000</v>
      </c>
      <c r="E179" s="39">
        <f t="shared" ref="E179:AA179" si="99">SUM(E175:E178)</f>
        <v>1721635.57</v>
      </c>
      <c r="F179" s="39">
        <f t="shared" si="99"/>
        <v>2570072.5</v>
      </c>
      <c r="G179" s="39">
        <f t="shared" si="99"/>
        <v>1570912.17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185778.83000000002</v>
      </c>
      <c r="O179" s="39">
        <f t="shared" si="99"/>
        <v>927174.23</v>
      </c>
      <c r="P179" s="39">
        <f t="shared" si="99"/>
        <v>608682.51</v>
      </c>
      <c r="Q179" s="39">
        <f t="shared" si="99"/>
        <v>1403509.17</v>
      </c>
      <c r="R179" s="39">
        <f t="shared" si="99"/>
        <v>766289.17999999993</v>
      </c>
      <c r="S179" s="39">
        <f t="shared" si="99"/>
        <v>400274.14999999991</v>
      </c>
      <c r="T179" s="39">
        <f t="shared" si="99"/>
        <v>956267.68</v>
      </c>
      <c r="U179" s="39">
        <f t="shared" si="99"/>
        <v>614644.49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5862620.2400000002</v>
      </c>
      <c r="AA179" s="39">
        <f t="shared" si="99"/>
        <v>4195379.76</v>
      </c>
      <c r="AB179" s="40">
        <f>Z179/D179</f>
        <v>0.58288131238814878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10058000</v>
      </c>
      <c r="C181" s="39">
        <f t="shared" si="101"/>
        <v>0</v>
      </c>
      <c r="D181" s="39">
        <f>D180+D179</f>
        <v>10058000</v>
      </c>
      <c r="E181" s="39">
        <f t="shared" ref="E181:AA181" si="102">E180+E179</f>
        <v>1721635.57</v>
      </c>
      <c r="F181" s="39">
        <f t="shared" si="102"/>
        <v>2570072.5</v>
      </c>
      <c r="G181" s="39">
        <f t="shared" si="102"/>
        <v>1570912.17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185778.83000000002</v>
      </c>
      <c r="O181" s="39">
        <f t="shared" si="102"/>
        <v>927174.23</v>
      </c>
      <c r="P181" s="39">
        <f t="shared" si="102"/>
        <v>608682.51</v>
      </c>
      <c r="Q181" s="39">
        <f t="shared" si="102"/>
        <v>1403509.17</v>
      </c>
      <c r="R181" s="39">
        <f t="shared" si="102"/>
        <v>766289.17999999993</v>
      </c>
      <c r="S181" s="39">
        <f t="shared" si="102"/>
        <v>400274.14999999991</v>
      </c>
      <c r="T181" s="39">
        <f t="shared" si="102"/>
        <v>956267.68</v>
      </c>
      <c r="U181" s="39">
        <f t="shared" si="102"/>
        <v>614644.49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5862620.2400000002</v>
      </c>
      <c r="AA181" s="39">
        <f t="shared" si="102"/>
        <v>4195379.76</v>
      </c>
      <c r="AB181" s="40">
        <f>Z181/D181</f>
        <v>0.58288131238814878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5202000</v>
      </c>
      <c r="C186" s="31">
        <f>[1]consoCURRENT!F4020</f>
        <v>0</v>
      </c>
      <c r="D186" s="31">
        <f>[1]consoCURRENT!G4020</f>
        <v>5202000</v>
      </c>
      <c r="E186" s="31">
        <f>[1]consoCURRENT!H4020</f>
        <v>1306517.31</v>
      </c>
      <c r="F186" s="31">
        <f>[1]consoCURRENT!I4020</f>
        <v>2299544.4800000004</v>
      </c>
      <c r="G186" s="31">
        <f>[1]consoCURRENT!J4020</f>
        <v>766669.9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250058.86</v>
      </c>
      <c r="O186" s="31">
        <f>[1]consoCURRENT!R4020</f>
        <v>302378.02</v>
      </c>
      <c r="P186" s="31">
        <f>[1]consoCURRENT!S4020</f>
        <v>754080.43</v>
      </c>
      <c r="Q186" s="31">
        <f>[1]consoCURRENT!T4020</f>
        <v>510959.17000000004</v>
      </c>
      <c r="R186" s="31">
        <f>[1]consoCURRENT!U4020</f>
        <v>176732.40999999997</v>
      </c>
      <c r="S186" s="31">
        <f>[1]consoCURRENT!V4020</f>
        <v>1611852.9000000001</v>
      </c>
      <c r="T186" s="31">
        <f>[1]consoCURRENT!W4020</f>
        <v>291810.33999999997</v>
      </c>
      <c r="U186" s="31">
        <f>[1]consoCURRENT!X4020</f>
        <v>474859.56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4372731.6899999995</v>
      </c>
      <c r="AA186" s="31">
        <f>D186-Z186</f>
        <v>829268.31000000052</v>
      </c>
      <c r="AB186" s="37">
        <f>Z186/D186</f>
        <v>0.84058663783160315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5202000</v>
      </c>
      <c r="C189" s="39">
        <f t="shared" si="104"/>
        <v>0</v>
      </c>
      <c r="D189" s="39">
        <f>SUM(D185:D188)</f>
        <v>5202000</v>
      </c>
      <c r="E189" s="39">
        <f t="shared" ref="E189:AA189" si="105">SUM(E185:E188)</f>
        <v>1306517.31</v>
      </c>
      <c r="F189" s="39">
        <f t="shared" si="105"/>
        <v>2299544.4800000004</v>
      </c>
      <c r="G189" s="39">
        <f t="shared" si="105"/>
        <v>766669.9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250058.86</v>
      </c>
      <c r="O189" s="39">
        <f t="shared" si="105"/>
        <v>302378.02</v>
      </c>
      <c r="P189" s="39">
        <f t="shared" si="105"/>
        <v>754080.43</v>
      </c>
      <c r="Q189" s="39">
        <f t="shared" si="105"/>
        <v>510959.17000000004</v>
      </c>
      <c r="R189" s="39">
        <f t="shared" si="105"/>
        <v>176732.40999999997</v>
      </c>
      <c r="S189" s="39">
        <f t="shared" si="105"/>
        <v>1611852.9000000001</v>
      </c>
      <c r="T189" s="39">
        <f t="shared" si="105"/>
        <v>291810.33999999997</v>
      </c>
      <c r="U189" s="39">
        <f t="shared" si="105"/>
        <v>474859.56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4372731.6899999995</v>
      </c>
      <c r="AA189" s="39">
        <f t="shared" si="105"/>
        <v>829268.31000000052</v>
      </c>
      <c r="AB189" s="40">
        <f>Z189/D189</f>
        <v>0.84058663783160315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5202000</v>
      </c>
      <c r="C191" s="39">
        <f t="shared" si="107"/>
        <v>0</v>
      </c>
      <c r="D191" s="39">
        <f>D190+D189</f>
        <v>5202000</v>
      </c>
      <c r="E191" s="39">
        <f t="shared" ref="E191:AA191" si="108">E190+E189</f>
        <v>1306517.31</v>
      </c>
      <c r="F191" s="39">
        <f t="shared" si="108"/>
        <v>2299544.4800000004</v>
      </c>
      <c r="G191" s="39">
        <f t="shared" si="108"/>
        <v>766669.9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250058.86</v>
      </c>
      <c r="O191" s="39">
        <f t="shared" si="108"/>
        <v>302378.02</v>
      </c>
      <c r="P191" s="39">
        <f t="shared" si="108"/>
        <v>754080.43</v>
      </c>
      <c r="Q191" s="39">
        <f t="shared" si="108"/>
        <v>510959.17000000004</v>
      </c>
      <c r="R191" s="39">
        <f t="shared" si="108"/>
        <v>176732.40999999997</v>
      </c>
      <c r="S191" s="39">
        <f t="shared" si="108"/>
        <v>1611852.9000000001</v>
      </c>
      <c r="T191" s="39">
        <f t="shared" si="108"/>
        <v>291810.33999999997</v>
      </c>
      <c r="U191" s="39">
        <f t="shared" si="108"/>
        <v>474859.56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4372731.6899999995</v>
      </c>
      <c r="AA191" s="39">
        <f t="shared" si="108"/>
        <v>829268.31000000052</v>
      </c>
      <c r="AB191" s="40">
        <f>Z191/D191</f>
        <v>0.84058663783160315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6915646</v>
      </c>
      <c r="C195" s="31">
        <f>[1]consoCURRENT!F4120</f>
        <v>0</v>
      </c>
      <c r="D195" s="31">
        <f>[1]consoCURRENT!G4120</f>
        <v>6915646</v>
      </c>
      <c r="E195" s="31">
        <f>[1]consoCURRENT!H4120</f>
        <v>1374126.26</v>
      </c>
      <c r="F195" s="31">
        <f>[1]consoCURRENT!I4120</f>
        <v>4228446.17</v>
      </c>
      <c r="G195" s="31">
        <f>[1]consoCURRENT!J4120</f>
        <v>82270.59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1374126.26</v>
      </c>
      <c r="P195" s="31">
        <f>[1]consoCURRENT!S4120</f>
        <v>0</v>
      </c>
      <c r="Q195" s="31">
        <f>[1]consoCURRENT!T4120</f>
        <v>3477024.38</v>
      </c>
      <c r="R195" s="31">
        <f>[1]consoCURRENT!U4120</f>
        <v>139946.25</v>
      </c>
      <c r="S195" s="31">
        <f>[1]consoCURRENT!V4120</f>
        <v>611475.54</v>
      </c>
      <c r="T195" s="31">
        <f>[1]consoCURRENT!W4120</f>
        <v>82270.59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5684843.0199999996</v>
      </c>
      <c r="AA195" s="31">
        <f>D195-Z195</f>
        <v>1230802.9800000004</v>
      </c>
      <c r="AB195" s="37">
        <f>Z195/D195</f>
        <v>0.82202631829333073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6915646</v>
      </c>
      <c r="C199" s="39">
        <f t="shared" si="110"/>
        <v>0</v>
      </c>
      <c r="D199" s="39">
        <f t="shared" si="110"/>
        <v>6915646</v>
      </c>
      <c r="E199" s="39">
        <f t="shared" si="110"/>
        <v>1374126.26</v>
      </c>
      <c r="F199" s="39">
        <f t="shared" si="110"/>
        <v>4228446.17</v>
      </c>
      <c r="G199" s="39">
        <f t="shared" si="110"/>
        <v>82270.59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1374126.26</v>
      </c>
      <c r="P199" s="39">
        <f t="shared" si="110"/>
        <v>0</v>
      </c>
      <c r="Q199" s="39">
        <f t="shared" si="110"/>
        <v>3477024.38</v>
      </c>
      <c r="R199" s="39">
        <f t="shared" si="110"/>
        <v>139946.25</v>
      </c>
      <c r="S199" s="39">
        <f t="shared" si="110"/>
        <v>611475.54</v>
      </c>
      <c r="T199" s="39">
        <f t="shared" si="110"/>
        <v>82270.59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5684843.0199999996</v>
      </c>
      <c r="AA199" s="39">
        <f t="shared" si="110"/>
        <v>1230802.9800000004</v>
      </c>
      <c r="AB199" s="40">
        <f>Z199/D199</f>
        <v>0.82202631829333073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6915646</v>
      </c>
      <c r="C201" s="39">
        <f t="shared" si="112"/>
        <v>0</v>
      </c>
      <c r="D201" s="39">
        <f t="shared" si="112"/>
        <v>6915646</v>
      </c>
      <c r="E201" s="39">
        <f t="shared" si="112"/>
        <v>1374126.26</v>
      </c>
      <c r="F201" s="39">
        <f t="shared" si="112"/>
        <v>4228446.17</v>
      </c>
      <c r="G201" s="39">
        <f t="shared" si="112"/>
        <v>82270.59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1374126.26</v>
      </c>
      <c r="P201" s="39">
        <f t="shared" si="112"/>
        <v>0</v>
      </c>
      <c r="Q201" s="39">
        <f t="shared" si="112"/>
        <v>3477024.38</v>
      </c>
      <c r="R201" s="39">
        <f t="shared" si="112"/>
        <v>139946.25</v>
      </c>
      <c r="S201" s="39">
        <f t="shared" si="112"/>
        <v>611475.54</v>
      </c>
      <c r="T201" s="39">
        <f t="shared" si="112"/>
        <v>82270.59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5684843.0199999996</v>
      </c>
      <c r="AA201" s="39">
        <f t="shared" si="112"/>
        <v>1230802.9800000004</v>
      </c>
      <c r="AB201" s="40">
        <f>Z201/D201</f>
        <v>0.82202631829333073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0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163955646</v>
      </c>
      <c r="C205" s="31">
        <f t="shared" si="113"/>
        <v>0</v>
      </c>
      <c r="D205" s="31">
        <f>D195+D15</f>
        <v>163955646</v>
      </c>
      <c r="E205" s="31">
        <f t="shared" ref="E205:Y210" si="114">E195+E15</f>
        <v>40710673.389999993</v>
      </c>
      <c r="F205" s="31">
        <f t="shared" si="114"/>
        <v>50566920.109999992</v>
      </c>
      <c r="G205" s="31">
        <f t="shared" si="114"/>
        <v>35962611.560000002</v>
      </c>
      <c r="H205" s="31">
        <f t="shared" si="114"/>
        <v>0</v>
      </c>
      <c r="I205" s="31">
        <f t="shared" si="114"/>
        <v>948342.11999999988</v>
      </c>
      <c r="J205" s="31">
        <f t="shared" si="114"/>
        <v>929394.83999999985</v>
      </c>
      <c r="K205" s="31">
        <f t="shared" si="114"/>
        <v>0</v>
      </c>
      <c r="L205" s="31">
        <f t="shared" si="114"/>
        <v>0</v>
      </c>
      <c r="M205" s="31">
        <f t="shared" si="114"/>
        <v>2496181.77</v>
      </c>
      <c r="N205" s="31">
        <f t="shared" si="114"/>
        <v>0</v>
      </c>
      <c r="O205" s="31">
        <f t="shared" si="114"/>
        <v>24990752.459999997</v>
      </c>
      <c r="P205" s="31">
        <f t="shared" si="114"/>
        <v>14771578.810000002</v>
      </c>
      <c r="Q205" s="31">
        <f t="shared" si="114"/>
        <v>26291689.529999997</v>
      </c>
      <c r="R205" s="31">
        <f t="shared" si="114"/>
        <v>21227070.420000002</v>
      </c>
      <c r="S205" s="31">
        <f t="shared" si="114"/>
        <v>2118765.3200000003</v>
      </c>
      <c r="T205" s="31">
        <f t="shared" si="114"/>
        <v>22463123.470000003</v>
      </c>
      <c r="U205" s="31">
        <f t="shared" si="114"/>
        <v>13499488.09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127858649.87</v>
      </c>
      <c r="AA205" s="31">
        <f>D205-Z205</f>
        <v>36096996.129999995</v>
      </c>
      <c r="AB205" s="37">
        <f>Z205/D205</f>
        <v>0.77983682166090218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528804000</v>
      </c>
      <c r="C206" s="31">
        <f t="shared" si="113"/>
        <v>8.149072527885437E-10</v>
      </c>
      <c r="D206" s="31">
        <f t="shared" si="113"/>
        <v>528804000</v>
      </c>
      <c r="E206" s="31">
        <f t="shared" si="113"/>
        <v>202868791.89999998</v>
      </c>
      <c r="F206" s="31">
        <f t="shared" si="113"/>
        <v>75028156.799999997</v>
      </c>
      <c r="G206" s="31">
        <f t="shared" si="113"/>
        <v>76853945.081666678</v>
      </c>
      <c r="H206" s="31">
        <f t="shared" si="113"/>
        <v>0</v>
      </c>
      <c r="I206" s="31">
        <f t="shared" si="113"/>
        <v>444210.56999999995</v>
      </c>
      <c r="J206" s="31">
        <f t="shared" si="113"/>
        <v>2110983.0499999998</v>
      </c>
      <c r="K206" s="31">
        <f t="shared" si="113"/>
        <v>0</v>
      </c>
      <c r="L206" s="31">
        <f t="shared" si="113"/>
        <v>0</v>
      </c>
      <c r="M206" s="31">
        <f t="shared" si="113"/>
        <v>4496863.51</v>
      </c>
      <c r="N206" s="31">
        <f t="shared" si="113"/>
        <v>36210431.109999999</v>
      </c>
      <c r="O206" s="31">
        <f t="shared" si="113"/>
        <v>64116239.389999993</v>
      </c>
      <c r="P206" s="31">
        <f t="shared" si="113"/>
        <v>102097910.82999997</v>
      </c>
      <c r="Q206" s="31">
        <f t="shared" si="113"/>
        <v>5275842.3300000113</v>
      </c>
      <c r="R206" s="31">
        <f t="shared" si="114"/>
        <v>29519339.759999998</v>
      </c>
      <c r="S206" s="31">
        <f t="shared" si="114"/>
        <v>38121991.659999989</v>
      </c>
      <c r="T206" s="31">
        <f t="shared" si="114"/>
        <v>44183717.260000005</v>
      </c>
      <c r="U206" s="31">
        <f t="shared" si="114"/>
        <v>32670227.821666665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356692563.67166662</v>
      </c>
      <c r="AA206" s="31">
        <f>D206-Z206</f>
        <v>172111436.32833338</v>
      </c>
      <c r="AB206" s="37">
        <f>Z206/D206</f>
        <v>0.67452697723857347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/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692759646</v>
      </c>
      <c r="C209" s="39">
        <f t="shared" si="116"/>
        <v>8.149072527885437E-10</v>
      </c>
      <c r="D209" s="39">
        <f>SUM(D205:D208)</f>
        <v>692759646</v>
      </c>
      <c r="E209" s="39">
        <f t="shared" ref="E209:AA209" si="117">SUM(E205:E208)</f>
        <v>243579465.28999996</v>
      </c>
      <c r="F209" s="39">
        <f t="shared" si="117"/>
        <v>125595076.91</v>
      </c>
      <c r="G209" s="39">
        <f t="shared" si="117"/>
        <v>112816556.64166668</v>
      </c>
      <c r="H209" s="39">
        <f t="shared" si="117"/>
        <v>0</v>
      </c>
      <c r="I209" s="39">
        <f t="shared" si="117"/>
        <v>1392552.69</v>
      </c>
      <c r="J209" s="39">
        <f t="shared" si="117"/>
        <v>3040377.8899999997</v>
      </c>
      <c r="K209" s="39">
        <f t="shared" si="117"/>
        <v>0</v>
      </c>
      <c r="L209" s="39">
        <f t="shared" si="117"/>
        <v>0</v>
      </c>
      <c r="M209" s="39">
        <f t="shared" si="117"/>
        <v>6993045.2799999993</v>
      </c>
      <c r="N209" s="39">
        <f t="shared" si="117"/>
        <v>36210431.109999999</v>
      </c>
      <c r="O209" s="39">
        <f t="shared" si="117"/>
        <v>89106991.849999994</v>
      </c>
      <c r="P209" s="39">
        <f t="shared" si="117"/>
        <v>116869489.63999997</v>
      </c>
      <c r="Q209" s="39">
        <f t="shared" si="117"/>
        <v>31567531.860000007</v>
      </c>
      <c r="R209" s="39">
        <f t="shared" si="117"/>
        <v>50746410.18</v>
      </c>
      <c r="S209" s="39">
        <f t="shared" si="117"/>
        <v>40240756.979999989</v>
      </c>
      <c r="T209" s="39">
        <f t="shared" si="117"/>
        <v>66646840.730000004</v>
      </c>
      <c r="U209" s="39">
        <f t="shared" si="117"/>
        <v>46169715.911666662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484551213.54166663</v>
      </c>
      <c r="AA209" s="39">
        <f t="shared" si="117"/>
        <v>208208432.45833337</v>
      </c>
      <c r="AB209" s="40">
        <f>Z209/D209</f>
        <v>0.6994506916496499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13061000</v>
      </c>
      <c r="C210" s="31">
        <f t="shared" si="118"/>
        <v>0</v>
      </c>
      <c r="D210" s="31">
        <f t="shared" si="113"/>
        <v>13061000</v>
      </c>
      <c r="E210" s="31">
        <f t="shared" si="114"/>
        <v>3442411.42</v>
      </c>
      <c r="F210" s="31">
        <f t="shared" si="114"/>
        <v>2205197.7999999998</v>
      </c>
      <c r="G210" s="31">
        <f t="shared" si="114"/>
        <v>3432895.12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2299681.2799999998</v>
      </c>
      <c r="P210" s="31">
        <f t="shared" si="114"/>
        <v>1142730.1399999999</v>
      </c>
      <c r="Q210" s="31">
        <f t="shared" si="114"/>
        <v>0</v>
      </c>
      <c r="R210" s="31">
        <f t="shared" si="114"/>
        <v>1128282.1599999999</v>
      </c>
      <c r="S210" s="31">
        <f t="shared" si="114"/>
        <v>1076915.6399999999</v>
      </c>
      <c r="T210" s="31">
        <f t="shared" si="114"/>
        <v>2211171.48</v>
      </c>
      <c r="U210" s="31">
        <f t="shared" si="114"/>
        <v>1221723.6399999999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9080504.3399999999</v>
      </c>
      <c r="AA210" s="31">
        <f>D210-Z210</f>
        <v>3980495.66</v>
      </c>
      <c r="AB210" s="37">
        <f>Z210/D210</f>
        <v>0.69523806293545665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705820646</v>
      </c>
      <c r="C211" s="39">
        <f t="shared" si="120"/>
        <v>8.149072527885437E-10</v>
      </c>
      <c r="D211" s="39">
        <f>D210+D209</f>
        <v>705820646</v>
      </c>
      <c r="E211" s="39">
        <f t="shared" ref="E211:AA211" si="121">E210+E209</f>
        <v>247021876.70999995</v>
      </c>
      <c r="F211" s="39">
        <f t="shared" si="121"/>
        <v>127800274.70999999</v>
      </c>
      <c r="G211" s="39">
        <f t="shared" si="121"/>
        <v>116249451.76166669</v>
      </c>
      <c r="H211" s="39">
        <f t="shared" si="121"/>
        <v>0</v>
      </c>
      <c r="I211" s="39">
        <f t="shared" si="121"/>
        <v>1392552.69</v>
      </c>
      <c r="J211" s="39">
        <f t="shared" si="121"/>
        <v>3040377.8899999997</v>
      </c>
      <c r="K211" s="39">
        <f t="shared" si="121"/>
        <v>0</v>
      </c>
      <c r="L211" s="39">
        <f t="shared" si="121"/>
        <v>0</v>
      </c>
      <c r="M211" s="39">
        <f t="shared" si="121"/>
        <v>6993045.2799999993</v>
      </c>
      <c r="N211" s="39">
        <f t="shared" si="121"/>
        <v>36210431.109999999</v>
      </c>
      <c r="O211" s="39">
        <f t="shared" si="121"/>
        <v>91406673.129999995</v>
      </c>
      <c r="P211" s="39">
        <f t="shared" si="121"/>
        <v>118012219.77999997</v>
      </c>
      <c r="Q211" s="39">
        <f t="shared" si="121"/>
        <v>31567531.860000007</v>
      </c>
      <c r="R211" s="39">
        <f t="shared" si="121"/>
        <v>51874692.339999996</v>
      </c>
      <c r="S211" s="39">
        <f t="shared" si="121"/>
        <v>41317672.61999999</v>
      </c>
      <c r="T211" s="39">
        <f t="shared" si="121"/>
        <v>68858012.210000008</v>
      </c>
      <c r="U211" s="39">
        <f t="shared" si="121"/>
        <v>47391439.551666662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493631717.8816666</v>
      </c>
      <c r="AA211" s="39">
        <f t="shared" si="121"/>
        <v>212188928.11833337</v>
      </c>
      <c r="AB211" s="40">
        <f>Z211/D211</f>
        <v>0.69937273821495238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1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7614000</v>
      </c>
      <c r="C216" s="31">
        <f>[1]consoCURRENT!F4548</f>
        <v>0</v>
      </c>
      <c r="D216" s="31">
        <f>[1]consoCURRENT!G4548</f>
        <v>7614000</v>
      </c>
      <c r="E216" s="31">
        <f>[1]consoCURRENT!H4548</f>
        <v>1651354.3900000001</v>
      </c>
      <c r="F216" s="31">
        <f>[1]consoCURRENT!I4548</f>
        <v>2013217.3699999999</v>
      </c>
      <c r="G216" s="31">
        <f>[1]consoCURRENT!J4548</f>
        <v>1554259.62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1057021.4399999999</v>
      </c>
      <c r="P216" s="31">
        <f>[1]consoCURRENT!S4548</f>
        <v>594332.94999999995</v>
      </c>
      <c r="Q216" s="31">
        <f>[1]consoCURRENT!T4548</f>
        <v>1014746.7899999999</v>
      </c>
      <c r="R216" s="31">
        <f>[1]consoCURRENT!U4548</f>
        <v>989028.78999999992</v>
      </c>
      <c r="S216" s="31">
        <f>[1]consoCURRENT!V4548</f>
        <v>9441.7899999999991</v>
      </c>
      <c r="T216" s="31">
        <f>[1]consoCURRENT!W4548</f>
        <v>1033025.8099999999</v>
      </c>
      <c r="U216" s="31">
        <f>[1]consoCURRENT!X4548</f>
        <v>521233.81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5218831.379999999</v>
      </c>
      <c r="AA216" s="31">
        <f>D216-Z216</f>
        <v>2395168.620000001</v>
      </c>
      <c r="AB216" s="37">
        <f>Z216/D216</f>
        <v>0.68542571315996836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558608000</v>
      </c>
      <c r="C217" s="31">
        <f>[1]consoCURRENT!F4661</f>
        <v>0</v>
      </c>
      <c r="D217" s="31">
        <f>[1]consoCURRENT!G4661</f>
        <v>558608000</v>
      </c>
      <c r="E217" s="31">
        <f>[1]consoCURRENT!H4661</f>
        <v>127152956.21000001</v>
      </c>
      <c r="F217" s="31">
        <f>[1]consoCURRENT!I4661</f>
        <v>10007524.049999999</v>
      </c>
      <c r="G217" s="31">
        <f>[1]consoCURRENT!J4661</f>
        <v>4151144.58</v>
      </c>
      <c r="H217" s="31">
        <f>[1]consoCURRENT!K4661</f>
        <v>0</v>
      </c>
      <c r="I217" s="31">
        <f>[1]consoCURRENT!L4661</f>
        <v>2456486.2599999998</v>
      </c>
      <c r="J217" s="31">
        <f>[1]consoCURRENT!M4661</f>
        <v>5860879.1200000001</v>
      </c>
      <c r="K217" s="31">
        <f>[1]consoCURRENT!N4661</f>
        <v>0</v>
      </c>
      <c r="L217" s="31">
        <f>[1]consoCURRENT!O4661</f>
        <v>0</v>
      </c>
      <c r="M217" s="31">
        <f>[1]consoCURRENT!P4661</f>
        <v>12834296.9</v>
      </c>
      <c r="N217" s="31">
        <f>[1]consoCURRENT!Q4661</f>
        <v>0</v>
      </c>
      <c r="O217" s="31">
        <f>[1]consoCURRENT!R4661</f>
        <v>114763253.62</v>
      </c>
      <c r="P217" s="31">
        <f>[1]consoCURRENT!S4661</f>
        <v>9933216.3300000019</v>
      </c>
      <c r="Q217" s="31">
        <f>[1]consoCURRENT!T4661</f>
        <v>1763512.46</v>
      </c>
      <c r="R217" s="31">
        <f>[1]consoCURRENT!U4661</f>
        <v>1066324.3199999998</v>
      </c>
      <c r="S217" s="31">
        <f>[1]consoCURRENT!V4661</f>
        <v>1316808.1499999999</v>
      </c>
      <c r="T217" s="31">
        <f>[1]consoCURRENT!W4661</f>
        <v>1940843.31</v>
      </c>
      <c r="U217" s="31">
        <f>[1]consoCURRENT!X4661</f>
        <v>2210301.27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145828556.36000004</v>
      </c>
      <c r="AA217" s="31">
        <f>D217-Z217</f>
        <v>412779443.63999999</v>
      </c>
      <c r="AB217" s="37">
        <f>Z217/D217</f>
        <v>0.26105704959470694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30852000</v>
      </c>
      <c r="C219" s="31">
        <f>[1]consoCURRENT!F4696</f>
        <v>0</v>
      </c>
      <c r="D219" s="31">
        <f>[1]consoCURRENT!G4696</f>
        <v>30852000</v>
      </c>
      <c r="E219" s="31">
        <f>[1]consoCURRENT!H4696</f>
        <v>2325611.08</v>
      </c>
      <c r="F219" s="31">
        <f>[1]consoCURRENT!I4696</f>
        <v>13365842</v>
      </c>
      <c r="G219" s="31">
        <f>[1]consoCURRENT!J4696</f>
        <v>-6129245</v>
      </c>
      <c r="H219" s="31">
        <f>[1]consoCURRENT!K4696</f>
        <v>0</v>
      </c>
      <c r="I219" s="31">
        <f>[1]consoCURRENT!L4696</f>
        <v>0</v>
      </c>
      <c r="J219" s="31">
        <f>[1]consoCURRENT!M4696</f>
        <v>844120</v>
      </c>
      <c r="K219" s="31">
        <f>[1]consoCURRENT!N4696</f>
        <v>0</v>
      </c>
      <c r="L219" s="31">
        <f>[1]consoCURRENT!O4696</f>
        <v>0</v>
      </c>
      <c r="M219" s="31">
        <f>[1]consoCURRENT!P4696</f>
        <v>1616763.88</v>
      </c>
      <c r="N219" s="31">
        <f>[1]consoCURRENT!Q4696</f>
        <v>0</v>
      </c>
      <c r="O219" s="31">
        <f>[1]consoCURRENT!R4696</f>
        <v>1384000</v>
      </c>
      <c r="P219" s="31">
        <f>[1]consoCURRENT!S4696</f>
        <v>941611.08</v>
      </c>
      <c r="Q219" s="31">
        <f>[1]consoCURRENT!T4696</f>
        <v>47040</v>
      </c>
      <c r="R219" s="31">
        <f>[1]consoCURRENT!U4696</f>
        <v>6237341</v>
      </c>
      <c r="S219" s="31">
        <f>[1]consoCURRENT!V4696</f>
        <v>6237341</v>
      </c>
      <c r="T219" s="31">
        <f>[1]consoCURRENT!W4696</f>
        <v>-6237341</v>
      </c>
      <c r="U219" s="31">
        <f>[1]consoCURRENT!X4696</f>
        <v>108096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10334851.960000001</v>
      </c>
      <c r="AA219" s="31">
        <f>D219-Z219</f>
        <v>20517148.039999999</v>
      </c>
      <c r="AB219" s="37">
        <f>Z219/D219</f>
        <v>0.3349815882276676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597074000</v>
      </c>
      <c r="C220" s="39">
        <f t="shared" si="123"/>
        <v>0</v>
      </c>
      <c r="D220" s="39">
        <f>SUM(D216:D219)</f>
        <v>597074000</v>
      </c>
      <c r="E220" s="39">
        <f t="shared" ref="E220:AA220" si="124">SUM(E216:E219)</f>
        <v>131129921.68000001</v>
      </c>
      <c r="F220" s="39">
        <f t="shared" si="124"/>
        <v>25386583.419999998</v>
      </c>
      <c r="G220" s="39">
        <f t="shared" si="124"/>
        <v>-423840.79999999981</v>
      </c>
      <c r="H220" s="39">
        <f t="shared" si="124"/>
        <v>0</v>
      </c>
      <c r="I220" s="39">
        <f t="shared" si="124"/>
        <v>2456486.2599999998</v>
      </c>
      <c r="J220" s="39">
        <f t="shared" si="124"/>
        <v>6704999.1200000001</v>
      </c>
      <c r="K220" s="39">
        <f t="shared" si="124"/>
        <v>0</v>
      </c>
      <c r="L220" s="39">
        <f t="shared" si="124"/>
        <v>0</v>
      </c>
      <c r="M220" s="39">
        <f t="shared" si="124"/>
        <v>14451060.780000001</v>
      </c>
      <c r="N220" s="39">
        <f t="shared" si="124"/>
        <v>0</v>
      </c>
      <c r="O220" s="39">
        <f t="shared" si="124"/>
        <v>117204275.06</v>
      </c>
      <c r="P220" s="39">
        <f t="shared" si="124"/>
        <v>11469160.360000001</v>
      </c>
      <c r="Q220" s="39">
        <f t="shared" si="124"/>
        <v>2825299.25</v>
      </c>
      <c r="R220" s="39">
        <f t="shared" si="124"/>
        <v>8292694.1099999994</v>
      </c>
      <c r="S220" s="39">
        <f t="shared" si="124"/>
        <v>7563590.9399999995</v>
      </c>
      <c r="T220" s="39">
        <f t="shared" si="124"/>
        <v>-3263471.88</v>
      </c>
      <c r="U220" s="39">
        <f t="shared" si="124"/>
        <v>2839631.08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161382239.70000005</v>
      </c>
      <c r="AA220" s="39">
        <f t="shared" si="124"/>
        <v>435691760.30000001</v>
      </c>
      <c r="AB220" s="40">
        <f>Z220/D220</f>
        <v>0.27028850644978686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606000</v>
      </c>
      <c r="C221" s="31">
        <f>[1]consoCURRENT!F4700</f>
        <v>0</v>
      </c>
      <c r="D221" s="31">
        <f>[1]consoCURRENT!G4700</f>
        <v>606000</v>
      </c>
      <c r="E221" s="31">
        <f>[1]consoCURRENT!H4700</f>
        <v>162543.59999999998</v>
      </c>
      <c r="F221" s="31">
        <f>[1]consoCURRENT!I4700</f>
        <v>162543.59999999998</v>
      </c>
      <c r="G221" s="31">
        <f>[1]consoCURRENT!J4700</f>
        <v>108362.4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54181.2</v>
      </c>
      <c r="P221" s="31">
        <f>[1]consoCURRENT!S4700</f>
        <v>108362.4</v>
      </c>
      <c r="Q221" s="31">
        <f>[1]consoCURRENT!T4700</f>
        <v>54181.2</v>
      </c>
      <c r="R221" s="31">
        <f>[1]consoCURRENT!U4700</f>
        <v>54181.2</v>
      </c>
      <c r="S221" s="31">
        <f>[1]consoCURRENT!V4700</f>
        <v>54181.2</v>
      </c>
      <c r="T221" s="31">
        <f>[1]consoCURRENT!W4700</f>
        <v>54181.2</v>
      </c>
      <c r="U221" s="31">
        <f>[1]consoCURRENT!X4700</f>
        <v>54181.2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433449.60000000003</v>
      </c>
      <c r="AA221" s="31">
        <f>D221-Z221</f>
        <v>172550.39999999997</v>
      </c>
      <c r="AB221" s="37">
        <f>Z221/D221</f>
        <v>0.71526336633663368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597680000</v>
      </c>
      <c r="C222" s="39">
        <f t="shared" si="126"/>
        <v>0</v>
      </c>
      <c r="D222" s="39">
        <f>D221+D220</f>
        <v>597680000</v>
      </c>
      <c r="E222" s="39">
        <f t="shared" ref="E222:AA222" si="127">E221+E220</f>
        <v>131292465.28</v>
      </c>
      <c r="F222" s="39">
        <f t="shared" si="127"/>
        <v>25549127.02</v>
      </c>
      <c r="G222" s="39">
        <f t="shared" si="127"/>
        <v>-315478.39999999979</v>
      </c>
      <c r="H222" s="39">
        <f t="shared" si="127"/>
        <v>0</v>
      </c>
      <c r="I222" s="39">
        <f t="shared" si="127"/>
        <v>2456486.2599999998</v>
      </c>
      <c r="J222" s="39">
        <f t="shared" si="127"/>
        <v>6704999.1200000001</v>
      </c>
      <c r="K222" s="39">
        <f t="shared" si="127"/>
        <v>0</v>
      </c>
      <c r="L222" s="39">
        <f t="shared" si="127"/>
        <v>0</v>
      </c>
      <c r="M222" s="39">
        <f t="shared" si="127"/>
        <v>14451060.780000001</v>
      </c>
      <c r="N222" s="39">
        <f t="shared" si="127"/>
        <v>0</v>
      </c>
      <c r="O222" s="39">
        <f t="shared" si="127"/>
        <v>117258456.26000001</v>
      </c>
      <c r="P222" s="39">
        <f t="shared" si="127"/>
        <v>11577522.760000002</v>
      </c>
      <c r="Q222" s="39">
        <f t="shared" si="127"/>
        <v>2879480.45</v>
      </c>
      <c r="R222" s="39">
        <f t="shared" si="127"/>
        <v>8346875.3099999996</v>
      </c>
      <c r="S222" s="39">
        <f t="shared" si="127"/>
        <v>7617772.1399999997</v>
      </c>
      <c r="T222" s="39">
        <f t="shared" si="127"/>
        <v>-3209290.6799999997</v>
      </c>
      <c r="U222" s="39">
        <f t="shared" si="127"/>
        <v>2893812.2800000003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161815689.30000004</v>
      </c>
      <c r="AA222" s="39">
        <f t="shared" si="127"/>
        <v>435864310.69999999</v>
      </c>
      <c r="AB222" s="40">
        <f>Z222/D222</f>
        <v>0.27073967557890516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10305000</v>
      </c>
      <c r="C226" s="31">
        <f>[1]consoCURRENT!F4761</f>
        <v>0</v>
      </c>
      <c r="D226" s="31">
        <f>[1]consoCURRENT!G4761</f>
        <v>10305000</v>
      </c>
      <c r="E226" s="31">
        <f>[1]consoCURRENT!H4761</f>
        <v>2262386.48</v>
      </c>
      <c r="F226" s="31">
        <f>[1]consoCURRENT!I4761</f>
        <v>2864485.33</v>
      </c>
      <c r="G226" s="31">
        <f>[1]consoCURRENT!J4761</f>
        <v>2177049.1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1456181.68</v>
      </c>
      <c r="P226" s="31">
        <f>[1]consoCURRENT!S4761</f>
        <v>806204.8</v>
      </c>
      <c r="Q226" s="31">
        <f>[1]consoCURRENT!T4761</f>
        <v>1446630.54</v>
      </c>
      <c r="R226" s="31">
        <f>[1]consoCURRENT!U4761</f>
        <v>1408748.27</v>
      </c>
      <c r="S226" s="31">
        <f>[1]consoCURRENT!V4761</f>
        <v>9106.52</v>
      </c>
      <c r="T226" s="31">
        <f>[1]consoCURRENT!W4761</f>
        <v>1446830.55</v>
      </c>
      <c r="U226" s="31">
        <f>[1]consoCURRENT!X4761</f>
        <v>730218.55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7303920.9099999992</v>
      </c>
      <c r="AA226" s="31">
        <f>D226-Z226</f>
        <v>3001079.0900000008</v>
      </c>
      <c r="AB226" s="37">
        <f>Z226/D226</f>
        <v>0.70877446967491498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7689000</v>
      </c>
      <c r="C227" s="31">
        <f>[1]consoCURRENT!F4874</f>
        <v>0</v>
      </c>
      <c r="D227" s="31">
        <f>[1]consoCURRENT!G4874</f>
        <v>7689000</v>
      </c>
      <c r="E227" s="31">
        <f>[1]consoCURRENT!H4874</f>
        <v>1248072.77</v>
      </c>
      <c r="F227" s="31">
        <f>[1]consoCURRENT!I4874</f>
        <v>1608007.33</v>
      </c>
      <c r="G227" s="31">
        <f>[1]consoCURRENT!J4874</f>
        <v>1059521.82</v>
      </c>
      <c r="H227" s="31">
        <f>[1]consoCURRENT!K4874</f>
        <v>0</v>
      </c>
      <c r="I227" s="31">
        <f>[1]consoCURRENT!L4874</f>
        <v>0</v>
      </c>
      <c r="J227" s="31">
        <f>[1]consoCURRENT!M4874</f>
        <v>115830</v>
      </c>
      <c r="K227" s="31">
        <f>[1]consoCURRENT!N4874</f>
        <v>0</v>
      </c>
      <c r="L227" s="31">
        <f>[1]consoCURRENT!O4874</f>
        <v>0</v>
      </c>
      <c r="M227" s="31">
        <f>[1]consoCURRENT!P4874</f>
        <v>138430</v>
      </c>
      <c r="N227" s="31">
        <f>[1]consoCURRENT!Q4874</f>
        <v>0</v>
      </c>
      <c r="O227" s="31">
        <f>[1]consoCURRENT!R4874</f>
        <v>830370</v>
      </c>
      <c r="P227" s="31">
        <f>[1]consoCURRENT!S4874</f>
        <v>417702.77</v>
      </c>
      <c r="Q227" s="31">
        <f>[1]consoCURRENT!T4874</f>
        <v>605795.23</v>
      </c>
      <c r="R227" s="31">
        <f>[1]consoCURRENT!U4874</f>
        <v>462907.63</v>
      </c>
      <c r="S227" s="31">
        <f>[1]consoCURRENT!V4874</f>
        <v>423474.47</v>
      </c>
      <c r="T227" s="31">
        <f>[1]consoCURRENT!W4874</f>
        <v>549514.53</v>
      </c>
      <c r="U227" s="31">
        <f>[1]consoCURRENT!X4874</f>
        <v>510007.29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3938201.92</v>
      </c>
      <c r="AA227" s="31">
        <f>D227-Z227</f>
        <v>3750798.08</v>
      </c>
      <c r="AB227" s="37">
        <f>Z227/D227</f>
        <v>0.51218648979060999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17994000</v>
      </c>
      <c r="C230" s="39">
        <f t="shared" si="129"/>
        <v>0</v>
      </c>
      <c r="D230" s="39">
        <f>SUM(D226:D229)</f>
        <v>17994000</v>
      </c>
      <c r="E230" s="39">
        <f t="shared" ref="E230:AA230" si="130">SUM(E226:E229)</f>
        <v>3510459.25</v>
      </c>
      <c r="F230" s="39">
        <f t="shared" si="130"/>
        <v>4472492.66</v>
      </c>
      <c r="G230" s="39">
        <f t="shared" si="130"/>
        <v>3236570.92</v>
      </c>
      <c r="H230" s="39">
        <f t="shared" si="130"/>
        <v>0</v>
      </c>
      <c r="I230" s="39">
        <f t="shared" si="130"/>
        <v>0</v>
      </c>
      <c r="J230" s="39">
        <f t="shared" si="130"/>
        <v>115830</v>
      </c>
      <c r="K230" s="39">
        <f t="shared" si="130"/>
        <v>0</v>
      </c>
      <c r="L230" s="39">
        <f t="shared" si="130"/>
        <v>0</v>
      </c>
      <c r="M230" s="39">
        <f t="shared" si="130"/>
        <v>138430</v>
      </c>
      <c r="N230" s="39">
        <f t="shared" si="130"/>
        <v>0</v>
      </c>
      <c r="O230" s="39">
        <f t="shared" si="130"/>
        <v>2286551.6799999997</v>
      </c>
      <c r="P230" s="39">
        <f t="shared" si="130"/>
        <v>1223907.57</v>
      </c>
      <c r="Q230" s="39">
        <f t="shared" si="130"/>
        <v>2052425.77</v>
      </c>
      <c r="R230" s="39">
        <f t="shared" si="130"/>
        <v>1871655.9</v>
      </c>
      <c r="S230" s="39">
        <f t="shared" si="130"/>
        <v>432580.99</v>
      </c>
      <c r="T230" s="39">
        <f t="shared" si="130"/>
        <v>1996345.08</v>
      </c>
      <c r="U230" s="39">
        <f t="shared" si="130"/>
        <v>1240225.8400000001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11242122.829999998</v>
      </c>
      <c r="AA230" s="39">
        <f t="shared" si="130"/>
        <v>6751877.1700000009</v>
      </c>
      <c r="AB230" s="40">
        <f>Z230/D230</f>
        <v>0.62477063632321872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929000</v>
      </c>
      <c r="C231" s="31">
        <f>[1]consoCURRENT!F4913</f>
        <v>0</v>
      </c>
      <c r="D231" s="31">
        <f>[1]consoCURRENT!G4913</f>
        <v>929000</v>
      </c>
      <c r="E231" s="31">
        <f>[1]consoCURRENT!H4913</f>
        <v>229569.36</v>
      </c>
      <c r="F231" s="31">
        <f>[1]consoCURRENT!I4913</f>
        <v>235060.8</v>
      </c>
      <c r="G231" s="31">
        <f>[1]consoCURRENT!J4913</f>
        <v>155486.88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153656.4</v>
      </c>
      <c r="P231" s="31">
        <f>[1]consoCURRENT!S4913</f>
        <v>75912.960000000006</v>
      </c>
      <c r="Q231" s="31">
        <f>[1]consoCURRENT!T4913</f>
        <v>77743.44</v>
      </c>
      <c r="R231" s="31">
        <f>[1]consoCURRENT!U4913</f>
        <v>79573.919999999998</v>
      </c>
      <c r="S231" s="31">
        <f>[1]consoCURRENT!V4913</f>
        <v>77743.44</v>
      </c>
      <c r="T231" s="31">
        <f>[1]consoCURRENT!W4913</f>
        <v>77743.44</v>
      </c>
      <c r="U231" s="31">
        <f>[1]consoCURRENT!X4913</f>
        <v>77743.44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620117.04</v>
      </c>
      <c r="AA231" s="31">
        <f>D231-Z231</f>
        <v>308882.95999999996</v>
      </c>
      <c r="AB231" s="37">
        <f>Z231/D231</f>
        <v>0.66751026910656619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18923000</v>
      </c>
      <c r="C232" s="39">
        <f t="shared" si="132"/>
        <v>0</v>
      </c>
      <c r="D232" s="39">
        <f>D231+D230</f>
        <v>18923000</v>
      </c>
      <c r="E232" s="39">
        <f t="shared" ref="E232:AA232" si="133">E231+E230</f>
        <v>3740028.61</v>
      </c>
      <c r="F232" s="39">
        <f t="shared" si="133"/>
        <v>4707553.46</v>
      </c>
      <c r="G232" s="39">
        <f t="shared" si="133"/>
        <v>3392057.8</v>
      </c>
      <c r="H232" s="39">
        <f t="shared" si="133"/>
        <v>0</v>
      </c>
      <c r="I232" s="39">
        <f t="shared" si="133"/>
        <v>0</v>
      </c>
      <c r="J232" s="39">
        <f t="shared" si="133"/>
        <v>115830</v>
      </c>
      <c r="K232" s="39">
        <f t="shared" si="133"/>
        <v>0</v>
      </c>
      <c r="L232" s="39">
        <f t="shared" si="133"/>
        <v>0</v>
      </c>
      <c r="M232" s="39">
        <f t="shared" si="133"/>
        <v>138430</v>
      </c>
      <c r="N232" s="39">
        <f t="shared" si="133"/>
        <v>0</v>
      </c>
      <c r="O232" s="39">
        <f t="shared" si="133"/>
        <v>2440208.0799999996</v>
      </c>
      <c r="P232" s="39">
        <f t="shared" si="133"/>
        <v>1299820.53</v>
      </c>
      <c r="Q232" s="39">
        <f t="shared" si="133"/>
        <v>2130169.21</v>
      </c>
      <c r="R232" s="39">
        <f t="shared" si="133"/>
        <v>1951229.8199999998</v>
      </c>
      <c r="S232" s="39">
        <f t="shared" si="133"/>
        <v>510324.43</v>
      </c>
      <c r="T232" s="39">
        <f t="shared" si="133"/>
        <v>2074088.52</v>
      </c>
      <c r="U232" s="39">
        <f t="shared" si="133"/>
        <v>1317969.28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11862239.869999997</v>
      </c>
      <c r="AA232" s="39">
        <f t="shared" si="133"/>
        <v>7060760.1300000008</v>
      </c>
      <c r="AB232" s="40">
        <f>Z232/D232</f>
        <v>0.62686888284098696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22489000</v>
      </c>
      <c r="C236" s="31">
        <f>[1]consoCURRENT!F4974</f>
        <v>0</v>
      </c>
      <c r="D236" s="31">
        <f>[1]consoCURRENT!G4974</f>
        <v>22489000</v>
      </c>
      <c r="E236" s="31">
        <f>[1]consoCURRENT!H4974</f>
        <v>4694136.5599999996</v>
      </c>
      <c r="F236" s="31">
        <f>[1]consoCURRENT!I4974</f>
        <v>5897297.25</v>
      </c>
      <c r="G236" s="31">
        <f>[1]consoCURRENT!J4974</f>
        <v>4492695.3199999994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3013629.17</v>
      </c>
      <c r="P236" s="31">
        <f>[1]consoCURRENT!S4974</f>
        <v>1680507.3900000001</v>
      </c>
      <c r="Q236" s="31">
        <f>[1]consoCURRENT!T4974</f>
        <v>2935382.03</v>
      </c>
      <c r="R236" s="31">
        <f>[1]consoCURRENT!U4974</f>
        <v>2914812.61</v>
      </c>
      <c r="S236" s="31">
        <f>[1]consoCURRENT!V4974</f>
        <v>47102.61</v>
      </c>
      <c r="T236" s="31">
        <f>[1]consoCURRENT!W4974</f>
        <v>2992162.6599999997</v>
      </c>
      <c r="U236" s="31">
        <f>[1]consoCURRENT!X4974</f>
        <v>1500532.6600000001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15084129.129999999</v>
      </c>
      <c r="AA236" s="31">
        <f>D236-Z236</f>
        <v>7404870.870000001</v>
      </c>
      <c r="AB236" s="37">
        <f t="shared" ref="AB236" si="134">Z236/D236</f>
        <v>0.6707336533416336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47937000</v>
      </c>
      <c r="C237" s="31">
        <f>[1]consoCURRENT!F5087</f>
        <v>0</v>
      </c>
      <c r="D237" s="31">
        <f>[1]consoCURRENT!G5087</f>
        <v>47937000</v>
      </c>
      <c r="E237" s="31">
        <f>[1]consoCURRENT!H5087</f>
        <v>4762642.8099999996</v>
      </c>
      <c r="F237" s="31">
        <f>[1]consoCURRENT!I5087</f>
        <v>9435344.4400000013</v>
      </c>
      <c r="G237" s="31">
        <f>[1]consoCURRENT!J5087</f>
        <v>2334929.4</v>
      </c>
      <c r="H237" s="31">
        <f>[1]consoCURRENT!K5087</f>
        <v>0</v>
      </c>
      <c r="I237" s="31">
        <f>[1]consoCURRENT!L5087</f>
        <v>3072064.5499999993</v>
      </c>
      <c r="J237" s="31">
        <f>[1]consoCURRENT!M5087</f>
        <v>6526060.4900000002</v>
      </c>
      <c r="K237" s="31">
        <f>[1]consoCURRENT!N5087</f>
        <v>0</v>
      </c>
      <c r="L237" s="31">
        <f>[1]consoCURRENT!O5087</f>
        <v>0</v>
      </c>
      <c r="M237" s="31">
        <f>[1]consoCURRENT!P5087</f>
        <v>15775953.129999999</v>
      </c>
      <c r="N237" s="31">
        <f>[1]consoCURRENT!Q5087</f>
        <v>0</v>
      </c>
      <c r="O237" s="31">
        <f>[1]consoCURRENT!R5087</f>
        <v>402306.65</v>
      </c>
      <c r="P237" s="31">
        <f>[1]consoCURRENT!S5087</f>
        <v>1288271.6099999999</v>
      </c>
      <c r="Q237" s="31">
        <f>[1]consoCURRENT!T5087</f>
        <v>943997.63</v>
      </c>
      <c r="R237" s="31">
        <f>[1]consoCURRENT!U5087</f>
        <v>1600921.3599999999</v>
      </c>
      <c r="S237" s="31">
        <f>[1]consoCURRENT!V5087</f>
        <v>364364.95999999996</v>
      </c>
      <c r="T237" s="31">
        <f>[1]consoCURRENT!W5087</f>
        <v>1723424.75</v>
      </c>
      <c r="U237" s="31">
        <f>[1]consoCURRENT!X5087</f>
        <v>611504.64999999991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22710744.739999998</v>
      </c>
      <c r="AA237" s="31">
        <f>D237-Z237</f>
        <v>25226255.260000002</v>
      </c>
      <c r="AB237" s="37">
        <f>Z237/D237</f>
        <v>0.47376232847278715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70426000</v>
      </c>
      <c r="C240" s="39">
        <f t="shared" si="136"/>
        <v>0</v>
      </c>
      <c r="D240" s="39">
        <f>SUM(D236:D239)</f>
        <v>70426000</v>
      </c>
      <c r="E240" s="39">
        <f t="shared" ref="E240:AA240" si="137">SUM(E236:E239)</f>
        <v>9456779.3699999992</v>
      </c>
      <c r="F240" s="39">
        <f t="shared" si="137"/>
        <v>15332641.690000001</v>
      </c>
      <c r="G240" s="39">
        <f t="shared" si="137"/>
        <v>6827624.7199999988</v>
      </c>
      <c r="H240" s="39">
        <f t="shared" si="137"/>
        <v>0</v>
      </c>
      <c r="I240" s="39">
        <f t="shared" si="137"/>
        <v>3072064.5499999993</v>
      </c>
      <c r="J240" s="39">
        <f t="shared" si="137"/>
        <v>6526060.4900000002</v>
      </c>
      <c r="K240" s="39">
        <f t="shared" si="137"/>
        <v>0</v>
      </c>
      <c r="L240" s="39">
        <f t="shared" si="137"/>
        <v>0</v>
      </c>
      <c r="M240" s="39">
        <f t="shared" si="137"/>
        <v>15775953.129999999</v>
      </c>
      <c r="N240" s="39">
        <f t="shared" si="137"/>
        <v>0</v>
      </c>
      <c r="O240" s="39">
        <f t="shared" si="137"/>
        <v>3415935.82</v>
      </c>
      <c r="P240" s="39">
        <f t="shared" si="137"/>
        <v>2968779</v>
      </c>
      <c r="Q240" s="39">
        <f t="shared" si="137"/>
        <v>3879379.6599999997</v>
      </c>
      <c r="R240" s="39">
        <f t="shared" si="137"/>
        <v>4515733.97</v>
      </c>
      <c r="S240" s="39">
        <f t="shared" si="137"/>
        <v>411467.56999999995</v>
      </c>
      <c r="T240" s="39">
        <f t="shared" si="137"/>
        <v>4715587.41</v>
      </c>
      <c r="U240" s="39">
        <f t="shared" si="137"/>
        <v>2112037.31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37794873.869999997</v>
      </c>
      <c r="AA240" s="39">
        <f t="shared" si="137"/>
        <v>32631126.130000003</v>
      </c>
      <c r="AB240" s="40">
        <f>Z240/D240</f>
        <v>0.53666080524238202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1822000</v>
      </c>
      <c r="C241" s="31">
        <f>[1]consoCURRENT!F5126</f>
        <v>0</v>
      </c>
      <c r="D241" s="31">
        <f>[1]consoCURRENT!G5126</f>
        <v>1822000</v>
      </c>
      <c r="E241" s="31">
        <f>[1]consoCURRENT!H5126</f>
        <v>483991.19999999995</v>
      </c>
      <c r="F241" s="31">
        <f>[1]consoCURRENT!I5126</f>
        <v>483991.19999999995</v>
      </c>
      <c r="G241" s="31">
        <f>[1]consoCURRENT!J5126</f>
        <v>322660.8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322660.8</v>
      </c>
      <c r="P241" s="31">
        <f>[1]consoCURRENT!S5126</f>
        <v>161330.4</v>
      </c>
      <c r="Q241" s="31">
        <f>[1]consoCURRENT!T5126</f>
        <v>161330.4</v>
      </c>
      <c r="R241" s="31">
        <f>[1]consoCURRENT!U5126</f>
        <v>161330.4</v>
      </c>
      <c r="S241" s="31">
        <f>[1]consoCURRENT!V5126</f>
        <v>161330.4</v>
      </c>
      <c r="T241" s="31">
        <f>[1]consoCURRENT!W5126</f>
        <v>161330.4</v>
      </c>
      <c r="U241" s="31">
        <f>[1]consoCURRENT!X5126</f>
        <v>161330.4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1290643.2</v>
      </c>
      <c r="AA241" s="31">
        <f>D241-Z241</f>
        <v>531356.80000000005</v>
      </c>
      <c r="AB241" s="37">
        <f>Z241/D241</f>
        <v>0.7083661909989023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72248000</v>
      </c>
      <c r="C242" s="39">
        <f t="shared" si="138"/>
        <v>0</v>
      </c>
      <c r="D242" s="39">
        <f>D241+D240</f>
        <v>72248000</v>
      </c>
      <c r="E242" s="39">
        <f t="shared" ref="E242:AA242" si="139">E241+E240</f>
        <v>9940770.5699999984</v>
      </c>
      <c r="F242" s="39">
        <f t="shared" si="139"/>
        <v>15816632.890000001</v>
      </c>
      <c r="G242" s="39">
        <f t="shared" si="139"/>
        <v>7150285.5199999986</v>
      </c>
      <c r="H242" s="39">
        <f t="shared" si="139"/>
        <v>0</v>
      </c>
      <c r="I242" s="39">
        <f t="shared" si="139"/>
        <v>3072064.5499999993</v>
      </c>
      <c r="J242" s="39">
        <f t="shared" si="139"/>
        <v>6526060.4900000002</v>
      </c>
      <c r="K242" s="39">
        <f t="shared" si="139"/>
        <v>0</v>
      </c>
      <c r="L242" s="39">
        <f t="shared" si="139"/>
        <v>0</v>
      </c>
      <c r="M242" s="39">
        <f t="shared" si="139"/>
        <v>15775953.129999999</v>
      </c>
      <c r="N242" s="39">
        <f t="shared" si="139"/>
        <v>0</v>
      </c>
      <c r="O242" s="39">
        <f t="shared" si="139"/>
        <v>3738596.6199999996</v>
      </c>
      <c r="P242" s="39">
        <f t="shared" si="139"/>
        <v>3130109.4</v>
      </c>
      <c r="Q242" s="39">
        <f t="shared" si="139"/>
        <v>4040710.0599999996</v>
      </c>
      <c r="R242" s="39">
        <f t="shared" si="139"/>
        <v>4677064.37</v>
      </c>
      <c r="S242" s="39">
        <f t="shared" si="139"/>
        <v>572797.97</v>
      </c>
      <c r="T242" s="39">
        <f t="shared" si="139"/>
        <v>4876917.8100000005</v>
      </c>
      <c r="U242" s="39">
        <f t="shared" si="139"/>
        <v>2273367.71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39085517.07</v>
      </c>
      <c r="AA242" s="39">
        <f t="shared" si="139"/>
        <v>33162482.930000003</v>
      </c>
      <c r="AB242" s="40">
        <f>Z242/D242</f>
        <v>0.54099099033883291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29581000</v>
      </c>
      <c r="C246" s="31">
        <f>[1]consoCURRENT!F5187</f>
        <v>0</v>
      </c>
      <c r="D246" s="31">
        <f>[1]consoCURRENT!G5187</f>
        <v>29581000</v>
      </c>
      <c r="E246" s="31">
        <f>[1]consoCURRENT!H5187</f>
        <v>6426530.3600000003</v>
      </c>
      <c r="F246" s="31">
        <f>[1]consoCURRENT!I5187</f>
        <v>8161284.5599999996</v>
      </c>
      <c r="G246" s="31">
        <f>[1]consoCURRENT!J5187</f>
        <v>6421048.0500000007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4112262.78</v>
      </c>
      <c r="P246" s="31">
        <f>[1]consoCURRENT!S5187</f>
        <v>2314267.58</v>
      </c>
      <c r="Q246" s="31">
        <f>[1]consoCURRENT!T5187</f>
        <v>3992884.13</v>
      </c>
      <c r="R246" s="31">
        <f>[1]consoCURRENT!U5187</f>
        <v>3968696.62</v>
      </c>
      <c r="S246" s="31">
        <f>[1]consoCURRENT!V5187</f>
        <v>199703.81</v>
      </c>
      <c r="T246" s="31">
        <f>[1]consoCURRENT!W5187</f>
        <v>2281810.34</v>
      </c>
      <c r="U246" s="31">
        <f>[1]consoCURRENT!X5187</f>
        <v>4139237.71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21008862.969999999</v>
      </c>
      <c r="AA246" s="31">
        <f>D246-Z246</f>
        <v>8572137.0300000012</v>
      </c>
      <c r="AB246" s="37">
        <f>Z246/D246</f>
        <v>0.71021476522091875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25926000</v>
      </c>
      <c r="C247" s="31">
        <f>[1]consoCURRENT!F5300</f>
        <v>0</v>
      </c>
      <c r="D247" s="31">
        <f>[1]consoCURRENT!G5300</f>
        <v>25926000</v>
      </c>
      <c r="E247" s="31">
        <f>[1]consoCURRENT!H5300</f>
        <v>3101660.16</v>
      </c>
      <c r="F247" s="31">
        <f>[1]consoCURRENT!I5300</f>
        <v>6447571.2400000002</v>
      </c>
      <c r="G247" s="31">
        <f>[1]consoCURRENT!J5300</f>
        <v>2067004.61</v>
      </c>
      <c r="H247" s="31">
        <f>[1]consoCURRENT!K5300</f>
        <v>0</v>
      </c>
      <c r="I247" s="31">
        <f>[1]consoCURRENT!L5300</f>
        <v>644843.55000000005</v>
      </c>
      <c r="J247" s="31">
        <f>[1]consoCURRENT!M5300</f>
        <v>3235286.65</v>
      </c>
      <c r="K247" s="31">
        <f>[1]consoCURRENT!N5300</f>
        <v>0</v>
      </c>
      <c r="L247" s="31">
        <f>[1]consoCURRENT!O5300</f>
        <v>0</v>
      </c>
      <c r="M247" s="31">
        <f>[1]consoCURRENT!P5300</f>
        <v>4978107.8500000006</v>
      </c>
      <c r="N247" s="31">
        <f>[1]consoCURRENT!Q5300</f>
        <v>0</v>
      </c>
      <c r="O247" s="31">
        <f>[1]consoCURRENT!R5300</f>
        <v>1595908.9999999998</v>
      </c>
      <c r="P247" s="31">
        <f>[1]consoCURRENT!S5300</f>
        <v>860907.61</v>
      </c>
      <c r="Q247" s="31">
        <f>[1]consoCURRENT!T5300</f>
        <v>1655889.15</v>
      </c>
      <c r="R247" s="31">
        <f>[1]consoCURRENT!U5300</f>
        <v>1037646</v>
      </c>
      <c r="S247" s="31">
        <f>[1]consoCURRENT!V5300</f>
        <v>518749.44</v>
      </c>
      <c r="T247" s="31">
        <f>[1]consoCURRENT!W5300</f>
        <v>240514.9</v>
      </c>
      <c r="U247" s="31">
        <f>[1]consoCURRENT!X5300</f>
        <v>1826489.71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12714213.66</v>
      </c>
      <c r="AA247" s="31">
        <f>D247-Z247</f>
        <v>13211786.34</v>
      </c>
      <c r="AB247" s="37">
        <f>Z247/D247</f>
        <v>0.49040398287433468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55507000</v>
      </c>
      <c r="C250" s="39">
        <f t="shared" si="141"/>
        <v>0</v>
      </c>
      <c r="D250" s="39">
        <f t="shared" si="141"/>
        <v>55507000</v>
      </c>
      <c r="E250" s="39">
        <f t="shared" si="141"/>
        <v>9528190.5199999996</v>
      </c>
      <c r="F250" s="39">
        <f t="shared" si="141"/>
        <v>14608855.800000001</v>
      </c>
      <c r="G250" s="39">
        <f t="shared" si="141"/>
        <v>8488052.6600000001</v>
      </c>
      <c r="H250" s="39">
        <f t="shared" si="141"/>
        <v>0</v>
      </c>
      <c r="I250" s="39">
        <f t="shared" si="141"/>
        <v>644843.55000000005</v>
      </c>
      <c r="J250" s="39">
        <f t="shared" si="141"/>
        <v>3235286.65</v>
      </c>
      <c r="K250" s="39">
        <f t="shared" si="141"/>
        <v>0</v>
      </c>
      <c r="L250" s="39">
        <f t="shared" si="141"/>
        <v>0</v>
      </c>
      <c r="M250" s="39">
        <f t="shared" si="141"/>
        <v>4978107.8500000006</v>
      </c>
      <c r="N250" s="39">
        <f t="shared" si="141"/>
        <v>0</v>
      </c>
      <c r="O250" s="39">
        <f t="shared" si="141"/>
        <v>5708171.7799999993</v>
      </c>
      <c r="P250" s="39">
        <f t="shared" si="141"/>
        <v>3175175.19</v>
      </c>
      <c r="Q250" s="39">
        <f t="shared" si="141"/>
        <v>5648773.2799999993</v>
      </c>
      <c r="R250" s="39">
        <f t="shared" si="141"/>
        <v>5006342.62</v>
      </c>
      <c r="S250" s="39">
        <f t="shared" si="141"/>
        <v>718453.25</v>
      </c>
      <c r="T250" s="39">
        <f t="shared" si="141"/>
        <v>2522325.2399999998</v>
      </c>
      <c r="U250" s="39">
        <f t="shared" si="141"/>
        <v>5965727.4199999999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33723076.629999995</v>
      </c>
      <c r="AA250" s="39">
        <f t="shared" si="141"/>
        <v>21783923.370000001</v>
      </c>
      <c r="AB250" s="40">
        <f>Z250/D250</f>
        <v>0.60754637487163776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2644000</v>
      </c>
      <c r="C251" s="31">
        <f>[1]consoCURRENT!F5339</f>
        <v>0</v>
      </c>
      <c r="D251" s="31">
        <f>[1]consoCURRENT!G5339</f>
        <v>2644000</v>
      </c>
      <c r="E251" s="31">
        <f>[1]consoCURRENT!H5339</f>
        <v>684822.66</v>
      </c>
      <c r="F251" s="31">
        <f>[1]consoCURRENT!I5339</f>
        <v>691057.71</v>
      </c>
      <c r="G251" s="31">
        <f>[1]consoCURRENT!J5339</f>
        <v>486649.93000000005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463086.37</v>
      </c>
      <c r="P251" s="31">
        <f>[1]consoCURRENT!S5339</f>
        <v>221736.29</v>
      </c>
      <c r="Q251" s="31">
        <f>[1]consoCURRENT!T5339</f>
        <v>225865.68</v>
      </c>
      <c r="R251" s="31">
        <f>[1]consoCURRENT!U5339</f>
        <v>229430.67</v>
      </c>
      <c r="S251" s="31">
        <f>[1]consoCURRENT!V5339</f>
        <v>235761.36</v>
      </c>
      <c r="T251" s="31">
        <f>[1]consoCURRENT!W5339</f>
        <v>234865.2</v>
      </c>
      <c r="U251" s="31">
        <f>[1]consoCURRENT!X5339</f>
        <v>251784.73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1862530.3</v>
      </c>
      <c r="AA251" s="31">
        <f>D251-Z251</f>
        <v>781469.7</v>
      </c>
      <c r="AB251" s="37">
        <f>Z251/D251</f>
        <v>0.70443657337367627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58151000</v>
      </c>
      <c r="C252" s="39">
        <f t="shared" si="143"/>
        <v>0</v>
      </c>
      <c r="D252" s="39">
        <f t="shared" si="143"/>
        <v>58151000</v>
      </c>
      <c r="E252" s="39">
        <f t="shared" si="143"/>
        <v>10213013.18</v>
      </c>
      <c r="F252" s="39">
        <f t="shared" si="143"/>
        <v>15299913.510000002</v>
      </c>
      <c r="G252" s="39">
        <f t="shared" si="143"/>
        <v>8974702.5899999999</v>
      </c>
      <c r="H252" s="39">
        <f t="shared" si="143"/>
        <v>0</v>
      </c>
      <c r="I252" s="39">
        <f t="shared" si="143"/>
        <v>644843.55000000005</v>
      </c>
      <c r="J252" s="39">
        <f t="shared" si="143"/>
        <v>3235286.65</v>
      </c>
      <c r="K252" s="39">
        <f t="shared" si="143"/>
        <v>0</v>
      </c>
      <c r="L252" s="39">
        <f t="shared" si="143"/>
        <v>0</v>
      </c>
      <c r="M252" s="39">
        <f t="shared" si="143"/>
        <v>4978107.8500000006</v>
      </c>
      <c r="N252" s="39">
        <f t="shared" si="143"/>
        <v>0</v>
      </c>
      <c r="O252" s="39">
        <f t="shared" si="143"/>
        <v>6171258.1499999994</v>
      </c>
      <c r="P252" s="39">
        <f t="shared" si="143"/>
        <v>3396911.48</v>
      </c>
      <c r="Q252" s="39">
        <f t="shared" si="143"/>
        <v>5874638.959999999</v>
      </c>
      <c r="R252" s="39">
        <f t="shared" si="143"/>
        <v>5235773.29</v>
      </c>
      <c r="S252" s="39">
        <f t="shared" si="143"/>
        <v>954214.61</v>
      </c>
      <c r="T252" s="39">
        <f t="shared" si="143"/>
        <v>2757190.44</v>
      </c>
      <c r="U252" s="39">
        <f t="shared" si="143"/>
        <v>6217512.1500000004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35585606.929999992</v>
      </c>
      <c r="AA252" s="39">
        <f t="shared" si="143"/>
        <v>22565393.07</v>
      </c>
      <c r="AB252" s="40">
        <f>Z252/D252</f>
        <v>0.61195176230847259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15" customHeight="1" x14ac:dyDescent="0.2">
      <c r="A254" s="4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 t="shared" ref="B256:Q259" si="144">B266+B276+B286+B296+B306+B316+B326+B336+B346+B356+B366+B376+B386+B396+B406+B416+B426</f>
        <v>89822000</v>
      </c>
      <c r="C256" s="31">
        <f t="shared" si="144"/>
        <v>0</v>
      </c>
      <c r="D256" s="31">
        <f>D266+D276+D286+D296+D306+D316+D326+D336+D346+D356+D366+D376+D386+D396+D406+D416+D426</f>
        <v>89822000</v>
      </c>
      <c r="E256" s="31">
        <f t="shared" ref="E256:Y259" si="145">E266+E276+E286+E296+E306+E316+E326+E336+E346+E356+E366+E376+E386+E396+E406+E416+E426</f>
        <v>21110121.190000001</v>
      </c>
      <c r="F256" s="31">
        <f t="shared" si="145"/>
        <v>21452982.680000003</v>
      </c>
      <c r="G256" s="31">
        <f t="shared" si="145"/>
        <v>11820949.349999998</v>
      </c>
      <c r="H256" s="31">
        <f t="shared" si="145"/>
        <v>0</v>
      </c>
      <c r="I256" s="31">
        <f t="shared" si="145"/>
        <v>0</v>
      </c>
      <c r="J256" s="31">
        <f t="shared" si="145"/>
        <v>0</v>
      </c>
      <c r="K256" s="31">
        <f t="shared" si="145"/>
        <v>0</v>
      </c>
      <c r="L256" s="31">
        <f t="shared" si="145"/>
        <v>0</v>
      </c>
      <c r="M256" s="31">
        <f t="shared" si="145"/>
        <v>0</v>
      </c>
      <c r="N256" s="31">
        <f t="shared" si="145"/>
        <v>5430007.0999999996</v>
      </c>
      <c r="O256" s="31">
        <f t="shared" si="145"/>
        <v>8694274.9600000009</v>
      </c>
      <c r="P256" s="31">
        <f t="shared" si="145"/>
        <v>6985839.1300000018</v>
      </c>
      <c r="Q256" s="31">
        <f t="shared" si="145"/>
        <v>5651731.9700000007</v>
      </c>
      <c r="R256" s="31">
        <f t="shared" si="145"/>
        <v>10786175.380000001</v>
      </c>
      <c r="S256" s="31">
        <f t="shared" si="145"/>
        <v>5015075.3299999991</v>
      </c>
      <c r="T256" s="31">
        <f t="shared" si="145"/>
        <v>6089019.3699999992</v>
      </c>
      <c r="U256" s="31">
        <f t="shared" si="145"/>
        <v>5731929.9800000004</v>
      </c>
      <c r="V256" s="31">
        <f t="shared" si="145"/>
        <v>0</v>
      </c>
      <c r="W256" s="31">
        <f t="shared" si="145"/>
        <v>0</v>
      </c>
      <c r="X256" s="31">
        <f t="shared" si="145"/>
        <v>0</v>
      </c>
      <c r="Y256" s="31">
        <f t="shared" si="145"/>
        <v>0</v>
      </c>
      <c r="Z256" s="31">
        <f>SUM(M256:Y256)</f>
        <v>54384053.219999999</v>
      </c>
      <c r="AA256" s="31">
        <f>D256-Z256</f>
        <v>35437946.780000001</v>
      </c>
      <c r="AB256" s="37">
        <f>Z256/D256</f>
        <v>0.6054647326935495</v>
      </c>
      <c r="AC256" s="32"/>
    </row>
    <row r="257" spans="1:29" s="33" customFormat="1" ht="18" customHeight="1" x14ac:dyDescent="0.2">
      <c r="A257" s="36" t="s">
        <v>35</v>
      </c>
      <c r="B257" s="31">
        <f t="shared" si="144"/>
        <v>50810000</v>
      </c>
      <c r="C257" s="31">
        <f t="shared" si="144"/>
        <v>0</v>
      </c>
      <c r="D257" s="31">
        <f t="shared" si="144"/>
        <v>50810000</v>
      </c>
      <c r="E257" s="31">
        <f t="shared" si="144"/>
        <v>2270744.4499999997</v>
      </c>
      <c r="F257" s="31">
        <f t="shared" si="144"/>
        <v>3444088.0500000007</v>
      </c>
      <c r="G257" s="31">
        <f t="shared" si="144"/>
        <v>2073903.2</v>
      </c>
      <c r="H257" s="31">
        <f t="shared" si="144"/>
        <v>0</v>
      </c>
      <c r="I257" s="31">
        <f t="shared" si="144"/>
        <v>379189.06</v>
      </c>
      <c r="J257" s="31">
        <f t="shared" si="144"/>
        <v>837066.12999999989</v>
      </c>
      <c r="K257" s="31">
        <f t="shared" si="144"/>
        <v>0</v>
      </c>
      <c r="L257" s="31">
        <f t="shared" si="144"/>
        <v>0</v>
      </c>
      <c r="M257" s="31">
        <f t="shared" si="144"/>
        <v>2391680.2799999998</v>
      </c>
      <c r="N257" s="31">
        <f t="shared" si="144"/>
        <v>280131.23000000004</v>
      </c>
      <c r="O257" s="31">
        <f t="shared" si="144"/>
        <v>641210.03000000014</v>
      </c>
      <c r="P257" s="31">
        <f t="shared" si="144"/>
        <v>970214.12999999989</v>
      </c>
      <c r="Q257" s="31">
        <f t="shared" si="144"/>
        <v>921981.32000000007</v>
      </c>
      <c r="R257" s="31">
        <f t="shared" si="145"/>
        <v>825972.07000000007</v>
      </c>
      <c r="S257" s="31">
        <f t="shared" si="145"/>
        <v>859068.53</v>
      </c>
      <c r="T257" s="31">
        <f t="shared" si="145"/>
        <v>877367.85</v>
      </c>
      <c r="U257" s="31">
        <f t="shared" si="145"/>
        <v>1196535.3500000001</v>
      </c>
      <c r="V257" s="31">
        <f t="shared" si="145"/>
        <v>0</v>
      </c>
      <c r="W257" s="31">
        <f t="shared" si="145"/>
        <v>0</v>
      </c>
      <c r="X257" s="31">
        <f t="shared" si="145"/>
        <v>0</v>
      </c>
      <c r="Y257" s="31">
        <f t="shared" si="145"/>
        <v>0</v>
      </c>
      <c r="Z257" s="31">
        <f t="shared" ref="Z257:Z259" si="146">SUM(M257:Y257)</f>
        <v>8964160.790000001</v>
      </c>
      <c r="AA257" s="31">
        <f>D257-Z257</f>
        <v>41845839.210000001</v>
      </c>
      <c r="AB257" s="37">
        <f>Z257/D257</f>
        <v>0.17642512871481994</v>
      </c>
      <c r="AC257" s="32"/>
    </row>
    <row r="258" spans="1:29" s="33" customFormat="1" ht="18" customHeight="1" x14ac:dyDescent="0.2">
      <c r="A258" s="36" t="s">
        <v>36</v>
      </c>
      <c r="B258" s="31">
        <f t="shared" si="144"/>
        <v>0</v>
      </c>
      <c r="C258" s="31">
        <f t="shared" si="144"/>
        <v>0</v>
      </c>
      <c r="D258" s="31">
        <f t="shared" si="144"/>
        <v>0</v>
      </c>
      <c r="E258" s="31">
        <f t="shared" si="144"/>
        <v>0</v>
      </c>
      <c r="F258" s="31">
        <f t="shared" si="144"/>
        <v>0</v>
      </c>
      <c r="G258" s="31">
        <f t="shared" si="144"/>
        <v>0</v>
      </c>
      <c r="H258" s="31">
        <f t="shared" si="144"/>
        <v>0</v>
      </c>
      <c r="I258" s="31">
        <f t="shared" si="144"/>
        <v>0</v>
      </c>
      <c r="J258" s="31">
        <f t="shared" si="144"/>
        <v>0</v>
      </c>
      <c r="K258" s="31">
        <f t="shared" si="144"/>
        <v>0</v>
      </c>
      <c r="L258" s="31">
        <f t="shared" si="144"/>
        <v>0</v>
      </c>
      <c r="M258" s="31">
        <f t="shared" si="144"/>
        <v>0</v>
      </c>
      <c r="N258" s="31">
        <f t="shared" si="144"/>
        <v>0</v>
      </c>
      <c r="O258" s="31">
        <f t="shared" si="144"/>
        <v>0</v>
      </c>
      <c r="P258" s="31">
        <f t="shared" si="144"/>
        <v>0</v>
      </c>
      <c r="Q258" s="31">
        <f t="shared" si="144"/>
        <v>0</v>
      </c>
      <c r="R258" s="31">
        <f t="shared" si="145"/>
        <v>0</v>
      </c>
      <c r="S258" s="31">
        <f t="shared" si="145"/>
        <v>0</v>
      </c>
      <c r="T258" s="31">
        <f t="shared" si="145"/>
        <v>0</v>
      </c>
      <c r="U258" s="31">
        <f t="shared" si="145"/>
        <v>0</v>
      </c>
      <c r="V258" s="31">
        <f t="shared" si="145"/>
        <v>0</v>
      </c>
      <c r="W258" s="31">
        <f t="shared" si="145"/>
        <v>0</v>
      </c>
      <c r="X258" s="31">
        <f t="shared" si="145"/>
        <v>0</v>
      </c>
      <c r="Y258" s="31">
        <f t="shared" si="145"/>
        <v>0</v>
      </c>
      <c r="Z258" s="31">
        <f t="shared" si="146"/>
        <v>0</v>
      </c>
      <c r="AA258" s="31">
        <f>D258-Z258</f>
        <v>0</v>
      </c>
      <c r="AB258" s="37"/>
      <c r="AC258" s="32"/>
    </row>
    <row r="259" spans="1:29" s="33" customFormat="1" ht="18" customHeight="1" x14ac:dyDescent="0.2">
      <c r="A259" s="36" t="s">
        <v>37</v>
      </c>
      <c r="B259" s="31">
        <f t="shared" si="144"/>
        <v>0</v>
      </c>
      <c r="C259" s="31">
        <f t="shared" si="144"/>
        <v>0</v>
      </c>
      <c r="D259" s="31">
        <f t="shared" si="144"/>
        <v>0</v>
      </c>
      <c r="E259" s="31">
        <f t="shared" si="144"/>
        <v>0</v>
      </c>
      <c r="F259" s="31">
        <f t="shared" si="144"/>
        <v>0</v>
      </c>
      <c r="G259" s="31">
        <f t="shared" si="144"/>
        <v>0</v>
      </c>
      <c r="H259" s="31">
        <f t="shared" si="144"/>
        <v>0</v>
      </c>
      <c r="I259" s="31">
        <f t="shared" si="144"/>
        <v>0</v>
      </c>
      <c r="J259" s="31">
        <f t="shared" si="144"/>
        <v>0</v>
      </c>
      <c r="K259" s="31">
        <f t="shared" si="144"/>
        <v>0</v>
      </c>
      <c r="L259" s="31">
        <f t="shared" si="144"/>
        <v>0</v>
      </c>
      <c r="M259" s="31">
        <f t="shared" si="144"/>
        <v>0</v>
      </c>
      <c r="N259" s="31">
        <f t="shared" si="144"/>
        <v>0</v>
      </c>
      <c r="O259" s="31">
        <f t="shared" si="144"/>
        <v>0</v>
      </c>
      <c r="P259" s="31">
        <f t="shared" si="144"/>
        <v>0</v>
      </c>
      <c r="Q259" s="31">
        <f t="shared" si="144"/>
        <v>0</v>
      </c>
      <c r="R259" s="31">
        <f t="shared" si="145"/>
        <v>0</v>
      </c>
      <c r="S259" s="31">
        <f t="shared" si="145"/>
        <v>0</v>
      </c>
      <c r="T259" s="31">
        <f t="shared" si="145"/>
        <v>0</v>
      </c>
      <c r="U259" s="31">
        <f t="shared" si="145"/>
        <v>0</v>
      </c>
      <c r="V259" s="31">
        <f t="shared" si="145"/>
        <v>0</v>
      </c>
      <c r="W259" s="31">
        <f t="shared" si="145"/>
        <v>0</v>
      </c>
      <c r="X259" s="31">
        <f t="shared" si="145"/>
        <v>0</v>
      </c>
      <c r="Y259" s="31">
        <f t="shared" si="145"/>
        <v>0</v>
      </c>
      <c r="Z259" s="31">
        <f t="shared" si="146"/>
        <v>0</v>
      </c>
      <c r="AA259" s="31">
        <f>D259-Z259</f>
        <v>0</v>
      </c>
      <c r="AB259" s="37"/>
      <c r="AC259" s="32"/>
    </row>
    <row r="260" spans="1:29" s="33" customFormat="1" ht="18" hidden="1" customHeight="1" x14ac:dyDescent="0.25">
      <c r="A260" s="38" t="s">
        <v>38</v>
      </c>
      <c r="B260" s="39">
        <f t="shared" ref="B260:C260" si="147">SUM(B256:B259)</f>
        <v>140632000</v>
      </c>
      <c r="C260" s="39">
        <f t="shared" si="147"/>
        <v>0</v>
      </c>
      <c r="D260" s="39">
        <f>SUM(D256:D259)</f>
        <v>140632000</v>
      </c>
      <c r="E260" s="39">
        <f t="shared" ref="E260:AA260" si="148">SUM(E256:E259)</f>
        <v>23380865.640000001</v>
      </c>
      <c r="F260" s="39">
        <f t="shared" si="148"/>
        <v>24897070.730000004</v>
      </c>
      <c r="G260" s="39">
        <f t="shared" si="148"/>
        <v>13894852.549999997</v>
      </c>
      <c r="H260" s="39">
        <f t="shared" si="148"/>
        <v>0</v>
      </c>
      <c r="I260" s="39">
        <f t="shared" si="148"/>
        <v>379189.06</v>
      </c>
      <c r="J260" s="39">
        <f t="shared" si="148"/>
        <v>837066.12999999989</v>
      </c>
      <c r="K260" s="39">
        <f t="shared" si="148"/>
        <v>0</v>
      </c>
      <c r="L260" s="39">
        <f t="shared" si="148"/>
        <v>0</v>
      </c>
      <c r="M260" s="39">
        <f t="shared" si="148"/>
        <v>2391680.2799999998</v>
      </c>
      <c r="N260" s="39">
        <f t="shared" si="148"/>
        <v>5710138.3300000001</v>
      </c>
      <c r="O260" s="39">
        <f t="shared" si="148"/>
        <v>9335484.9900000002</v>
      </c>
      <c r="P260" s="39">
        <f t="shared" si="148"/>
        <v>7956053.2600000016</v>
      </c>
      <c r="Q260" s="39">
        <f t="shared" si="148"/>
        <v>6573713.290000001</v>
      </c>
      <c r="R260" s="39">
        <f t="shared" si="148"/>
        <v>11612147.450000001</v>
      </c>
      <c r="S260" s="39">
        <f t="shared" si="148"/>
        <v>5874143.8599999994</v>
      </c>
      <c r="T260" s="39">
        <f t="shared" si="148"/>
        <v>6966387.2199999988</v>
      </c>
      <c r="U260" s="39">
        <f t="shared" si="148"/>
        <v>6928465.3300000001</v>
      </c>
      <c r="V260" s="39">
        <f t="shared" si="148"/>
        <v>0</v>
      </c>
      <c r="W260" s="39">
        <f t="shared" si="148"/>
        <v>0</v>
      </c>
      <c r="X260" s="39">
        <f t="shared" si="148"/>
        <v>0</v>
      </c>
      <c r="Y260" s="39">
        <f t="shared" si="148"/>
        <v>0</v>
      </c>
      <c r="Z260" s="39">
        <f t="shared" si="148"/>
        <v>63348214.009999998</v>
      </c>
      <c r="AA260" s="39">
        <f t="shared" si="148"/>
        <v>77283785.99000001</v>
      </c>
      <c r="AB260" s="40">
        <f>Z260/D260</f>
        <v>0.45045376592809599</v>
      </c>
      <c r="AC260" s="32"/>
    </row>
    <row r="261" spans="1:29" s="33" customFormat="1" ht="18" hidden="1" customHeight="1" x14ac:dyDescent="0.25">
      <c r="A261" s="41" t="s">
        <v>39</v>
      </c>
      <c r="B261" s="31">
        <f t="shared" ref="B261:Y261" si="149">B271+B281+B291+B301+B311+B321+B331+B341+B351+B361+B371+B381+B391+B401+B411+B421+B431</f>
        <v>0</v>
      </c>
      <c r="C261" s="31">
        <f t="shared" si="149"/>
        <v>0</v>
      </c>
      <c r="D261" s="31">
        <f t="shared" si="149"/>
        <v>0</v>
      </c>
      <c r="E261" s="31">
        <f t="shared" si="149"/>
        <v>0</v>
      </c>
      <c r="F261" s="31">
        <f t="shared" si="149"/>
        <v>0</v>
      </c>
      <c r="G261" s="31">
        <f t="shared" si="149"/>
        <v>0</v>
      </c>
      <c r="H261" s="31">
        <f t="shared" si="149"/>
        <v>0</v>
      </c>
      <c r="I261" s="31">
        <f t="shared" si="149"/>
        <v>0</v>
      </c>
      <c r="J261" s="31">
        <f t="shared" si="149"/>
        <v>0</v>
      </c>
      <c r="K261" s="31">
        <f t="shared" si="149"/>
        <v>0</v>
      </c>
      <c r="L261" s="31">
        <f t="shared" si="149"/>
        <v>0</v>
      </c>
      <c r="M261" s="31">
        <f t="shared" si="149"/>
        <v>0</v>
      </c>
      <c r="N261" s="31">
        <f t="shared" si="149"/>
        <v>0</v>
      </c>
      <c r="O261" s="31">
        <f t="shared" si="149"/>
        <v>0</v>
      </c>
      <c r="P261" s="31">
        <f t="shared" si="149"/>
        <v>0</v>
      </c>
      <c r="Q261" s="31">
        <f t="shared" si="149"/>
        <v>0</v>
      </c>
      <c r="R261" s="31">
        <f t="shared" si="149"/>
        <v>0</v>
      </c>
      <c r="S261" s="31">
        <f t="shared" si="149"/>
        <v>0</v>
      </c>
      <c r="T261" s="31">
        <f t="shared" si="149"/>
        <v>0</v>
      </c>
      <c r="U261" s="31">
        <f t="shared" si="149"/>
        <v>0</v>
      </c>
      <c r="V261" s="31">
        <f t="shared" si="149"/>
        <v>0</v>
      </c>
      <c r="W261" s="31">
        <f t="shared" si="149"/>
        <v>0</v>
      </c>
      <c r="X261" s="31">
        <f t="shared" si="149"/>
        <v>0</v>
      </c>
      <c r="Y261" s="31">
        <f t="shared" si="149"/>
        <v>0</v>
      </c>
      <c r="Z261" s="31">
        <f t="shared" ref="Z261" si="150">SUM(M261:Y261)</f>
        <v>0</v>
      </c>
      <c r="AA261" s="31">
        <f>D261-Z261</f>
        <v>0</v>
      </c>
      <c r="AB261" s="37"/>
      <c r="AC261" s="32"/>
    </row>
    <row r="262" spans="1:29" s="33" customFormat="1" ht="18" customHeight="1" x14ac:dyDescent="0.25">
      <c r="A262" s="38" t="s">
        <v>40</v>
      </c>
      <c r="B262" s="39">
        <f t="shared" ref="B262:C262" si="151">B261+B260</f>
        <v>140632000</v>
      </c>
      <c r="C262" s="39">
        <f t="shared" si="151"/>
        <v>0</v>
      </c>
      <c r="D262" s="39">
        <f>D261+D260</f>
        <v>140632000</v>
      </c>
      <c r="E262" s="39">
        <f t="shared" ref="E262:AA262" si="152">E261+E260</f>
        <v>23380865.640000001</v>
      </c>
      <c r="F262" s="39">
        <f t="shared" si="152"/>
        <v>24897070.730000004</v>
      </c>
      <c r="G262" s="39">
        <f t="shared" si="152"/>
        <v>13894852.549999997</v>
      </c>
      <c r="H262" s="39">
        <f t="shared" si="152"/>
        <v>0</v>
      </c>
      <c r="I262" s="39">
        <f t="shared" si="152"/>
        <v>379189.06</v>
      </c>
      <c r="J262" s="39">
        <f t="shared" si="152"/>
        <v>837066.12999999989</v>
      </c>
      <c r="K262" s="39">
        <f t="shared" si="152"/>
        <v>0</v>
      </c>
      <c r="L262" s="39">
        <f t="shared" si="152"/>
        <v>0</v>
      </c>
      <c r="M262" s="39">
        <f t="shared" si="152"/>
        <v>2391680.2799999998</v>
      </c>
      <c r="N262" s="39">
        <f t="shared" si="152"/>
        <v>5710138.3300000001</v>
      </c>
      <c r="O262" s="39">
        <f t="shared" si="152"/>
        <v>9335484.9900000002</v>
      </c>
      <c r="P262" s="39">
        <f t="shared" si="152"/>
        <v>7956053.2600000016</v>
      </c>
      <c r="Q262" s="39">
        <f t="shared" si="152"/>
        <v>6573713.290000001</v>
      </c>
      <c r="R262" s="39">
        <f t="shared" si="152"/>
        <v>11612147.450000001</v>
      </c>
      <c r="S262" s="39">
        <f t="shared" si="152"/>
        <v>5874143.8599999994</v>
      </c>
      <c r="T262" s="39">
        <f t="shared" si="152"/>
        <v>6966387.2199999988</v>
      </c>
      <c r="U262" s="39">
        <f t="shared" si="152"/>
        <v>6928465.3300000001</v>
      </c>
      <c r="V262" s="39">
        <f t="shared" si="152"/>
        <v>0</v>
      </c>
      <c r="W262" s="39">
        <f t="shared" si="152"/>
        <v>0</v>
      </c>
      <c r="X262" s="39">
        <f t="shared" si="152"/>
        <v>0</v>
      </c>
      <c r="Y262" s="39">
        <f t="shared" si="152"/>
        <v>0</v>
      </c>
      <c r="Z262" s="39">
        <f t="shared" si="152"/>
        <v>63348214.009999998</v>
      </c>
      <c r="AA262" s="39">
        <f t="shared" si="152"/>
        <v>77283785.99000001</v>
      </c>
      <c r="AB262" s="40">
        <f>Z262/D262</f>
        <v>0.45045376592809599</v>
      </c>
      <c r="AC262" s="42"/>
    </row>
    <row r="263" spans="1:29" s="45" customFormat="1" ht="15" customHeight="1" x14ac:dyDescent="0.25">
      <c r="A263" s="43"/>
      <c r="B263" s="44"/>
      <c r="C263" s="44"/>
      <c r="D263" s="44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46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36" t="s">
        <v>34</v>
      </c>
      <c r="B266" s="31">
        <f>[1]consoCURRENT!E5613</f>
        <v>27515000</v>
      </c>
      <c r="C266" s="31">
        <f>[1]consoCURRENT!F5613</f>
        <v>0</v>
      </c>
      <c r="D266" s="31">
        <f>[1]consoCURRENT!G5613</f>
        <v>27515000</v>
      </c>
      <c r="E266" s="31">
        <f>[1]consoCURRENT!H5613</f>
        <v>6401669.9000000004</v>
      </c>
      <c r="F266" s="31">
        <f>[1]consoCURRENT!I5613</f>
        <v>6042270.5599999996</v>
      </c>
      <c r="G266" s="31">
        <f>[1]consoCURRENT!J5613</f>
        <v>2801158.19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4421389.08</v>
      </c>
      <c r="P266" s="31">
        <f>[1]consoCURRENT!S5613</f>
        <v>1980280.82</v>
      </c>
      <c r="Q266" s="31">
        <f>[1]consoCURRENT!T5613</f>
        <v>1560843.28</v>
      </c>
      <c r="R266" s="31">
        <f>[1]consoCURRENT!U5613</f>
        <v>2856667.52</v>
      </c>
      <c r="S266" s="31">
        <f>[1]consoCURRENT!V5613</f>
        <v>1624759.76</v>
      </c>
      <c r="T266" s="31">
        <f>[1]consoCURRENT!W5613</f>
        <v>1424141.74</v>
      </c>
      <c r="U266" s="31">
        <f>[1]consoCURRENT!X5613</f>
        <v>1377016.45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15245098.65</v>
      </c>
      <c r="AA266" s="31">
        <f>D266-Z266</f>
        <v>12269901.35</v>
      </c>
      <c r="AB266" s="37">
        <f>Z266/D266</f>
        <v>0.5540650063601672</v>
      </c>
      <c r="AC266" s="32"/>
    </row>
    <row r="267" spans="1:29" s="33" customFormat="1" ht="18" customHeight="1" x14ac:dyDescent="0.2">
      <c r="A267" s="36" t="s">
        <v>35</v>
      </c>
      <c r="B267" s="31">
        <f>[1]consoCURRENT!E5726</f>
        <v>41843000</v>
      </c>
      <c r="C267" s="31">
        <f>[1]consoCURRENT!F5726</f>
        <v>0</v>
      </c>
      <c r="D267" s="31">
        <f>[1]consoCURRENT!G5726</f>
        <v>41843000</v>
      </c>
      <c r="E267" s="31">
        <f>[1]consoCURRENT!H5726</f>
        <v>541764.28</v>
      </c>
      <c r="F267" s="31">
        <f>[1]consoCURRENT!I5726</f>
        <v>1334599.51</v>
      </c>
      <c r="G267" s="31">
        <f>[1]consoCURRENT!J5726</f>
        <v>552678.76</v>
      </c>
      <c r="H267" s="31">
        <f>[1]consoCURRENT!K5726</f>
        <v>0</v>
      </c>
      <c r="I267" s="31">
        <f>[1]consoCURRENT!L5726</f>
        <v>379189.06</v>
      </c>
      <c r="J267" s="31">
        <f>[1]consoCURRENT!M5726</f>
        <v>837066.12999999989</v>
      </c>
      <c r="K267" s="31">
        <f>[1]consoCURRENT!N5726</f>
        <v>0</v>
      </c>
      <c r="L267" s="31">
        <f>[1]consoCURRENT!O5726</f>
        <v>0</v>
      </c>
      <c r="M267" s="31">
        <f>[1]consoCURRENT!P5726</f>
        <v>2391680.2799999998</v>
      </c>
      <c r="N267" s="31">
        <f>[1]consoCURRENT!Q5726</f>
        <v>0</v>
      </c>
      <c r="O267" s="31">
        <f>[1]consoCURRENT!R5726</f>
        <v>108971.11</v>
      </c>
      <c r="P267" s="31">
        <f>[1]consoCURRENT!S5726</f>
        <v>53604.11</v>
      </c>
      <c r="Q267" s="31">
        <f>[1]consoCURRENT!T5726</f>
        <v>116775.07</v>
      </c>
      <c r="R267" s="31">
        <f>[1]consoCURRENT!U5726</f>
        <v>201846.36000000002</v>
      </c>
      <c r="S267" s="31">
        <f>[1]consoCURRENT!V5726</f>
        <v>178911.95</v>
      </c>
      <c r="T267" s="31">
        <f>[1]consoCURRENT!W5726</f>
        <v>164556.39000000001</v>
      </c>
      <c r="U267" s="31">
        <f>[1]consoCURRENT!X5726</f>
        <v>388122.37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3">SUM(M267:Y267)</f>
        <v>3604467.6399999997</v>
      </c>
      <c r="AA267" s="31">
        <f>D267-Z267</f>
        <v>38238532.359999999</v>
      </c>
      <c r="AB267" s="37">
        <f>Z267/D267</f>
        <v>8.6142667590755909E-2</v>
      </c>
      <c r="AC267" s="32"/>
    </row>
    <row r="268" spans="1:29" s="33" customFormat="1" ht="18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3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3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AA270" si="154">SUM(B266:B269)</f>
        <v>69358000</v>
      </c>
      <c r="C270" s="39">
        <f t="shared" si="154"/>
        <v>0</v>
      </c>
      <c r="D270" s="39">
        <f t="shared" si="154"/>
        <v>69358000</v>
      </c>
      <c r="E270" s="39">
        <f t="shared" si="154"/>
        <v>6943434.1800000006</v>
      </c>
      <c r="F270" s="39">
        <f t="shared" si="154"/>
        <v>7376870.0699999994</v>
      </c>
      <c r="G270" s="39">
        <f t="shared" si="154"/>
        <v>3353836.95</v>
      </c>
      <c r="H270" s="39">
        <f t="shared" si="154"/>
        <v>0</v>
      </c>
      <c r="I270" s="39">
        <f t="shared" si="154"/>
        <v>379189.06</v>
      </c>
      <c r="J270" s="39">
        <f t="shared" si="154"/>
        <v>837066.12999999989</v>
      </c>
      <c r="K270" s="39">
        <f t="shared" si="154"/>
        <v>0</v>
      </c>
      <c r="L270" s="39">
        <f t="shared" si="154"/>
        <v>0</v>
      </c>
      <c r="M270" s="39">
        <f t="shared" si="154"/>
        <v>2391680.2799999998</v>
      </c>
      <c r="N270" s="39">
        <f t="shared" si="154"/>
        <v>0</v>
      </c>
      <c r="O270" s="39">
        <f t="shared" si="154"/>
        <v>4530360.1900000004</v>
      </c>
      <c r="P270" s="39">
        <f t="shared" si="154"/>
        <v>2033884.9300000002</v>
      </c>
      <c r="Q270" s="39">
        <f t="shared" si="154"/>
        <v>1677618.35</v>
      </c>
      <c r="R270" s="39">
        <f t="shared" si="154"/>
        <v>3058513.88</v>
      </c>
      <c r="S270" s="39">
        <f t="shared" si="154"/>
        <v>1803671.71</v>
      </c>
      <c r="T270" s="39">
        <f t="shared" si="154"/>
        <v>1588698.13</v>
      </c>
      <c r="U270" s="39">
        <f t="shared" si="154"/>
        <v>1765138.8199999998</v>
      </c>
      <c r="V270" s="39">
        <f t="shared" si="154"/>
        <v>0</v>
      </c>
      <c r="W270" s="39">
        <f t="shared" si="154"/>
        <v>0</v>
      </c>
      <c r="X270" s="39">
        <f t="shared" si="154"/>
        <v>0</v>
      </c>
      <c r="Y270" s="39">
        <f t="shared" si="154"/>
        <v>0</v>
      </c>
      <c r="Z270" s="39">
        <f t="shared" si="154"/>
        <v>18849566.289999999</v>
      </c>
      <c r="AA270" s="39">
        <f t="shared" si="154"/>
        <v>50508433.710000001</v>
      </c>
      <c r="AB270" s="40">
        <f>Z270/D270</f>
        <v>0.27177205643184638</v>
      </c>
      <c r="AC270" s="32"/>
    </row>
    <row r="271" spans="1:29" s="33" customFormat="1" ht="18" hidden="1" customHeight="1" x14ac:dyDescent="0.25">
      <c r="A271" s="41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5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AA272" si="156">B271+B270</f>
        <v>69358000</v>
      </c>
      <c r="C272" s="39">
        <f t="shared" si="156"/>
        <v>0</v>
      </c>
      <c r="D272" s="39">
        <f t="shared" si="156"/>
        <v>69358000</v>
      </c>
      <c r="E272" s="39">
        <f t="shared" si="156"/>
        <v>6943434.1800000006</v>
      </c>
      <c r="F272" s="39">
        <f t="shared" si="156"/>
        <v>7376870.0699999994</v>
      </c>
      <c r="G272" s="39">
        <f t="shared" si="156"/>
        <v>3353836.95</v>
      </c>
      <c r="H272" s="39">
        <f t="shared" si="156"/>
        <v>0</v>
      </c>
      <c r="I272" s="39">
        <f t="shared" si="156"/>
        <v>379189.06</v>
      </c>
      <c r="J272" s="39">
        <f t="shared" si="156"/>
        <v>837066.12999999989</v>
      </c>
      <c r="K272" s="39">
        <f t="shared" si="156"/>
        <v>0</v>
      </c>
      <c r="L272" s="39">
        <f t="shared" si="156"/>
        <v>0</v>
      </c>
      <c r="M272" s="39">
        <f t="shared" si="156"/>
        <v>2391680.2799999998</v>
      </c>
      <c r="N272" s="39">
        <f t="shared" si="156"/>
        <v>0</v>
      </c>
      <c r="O272" s="39">
        <f t="shared" si="156"/>
        <v>4530360.1900000004</v>
      </c>
      <c r="P272" s="39">
        <f t="shared" si="156"/>
        <v>2033884.9300000002</v>
      </c>
      <c r="Q272" s="39">
        <f t="shared" si="156"/>
        <v>1677618.35</v>
      </c>
      <c r="R272" s="39">
        <f t="shared" si="156"/>
        <v>3058513.88</v>
      </c>
      <c r="S272" s="39">
        <f t="shared" si="156"/>
        <v>1803671.71</v>
      </c>
      <c r="T272" s="39">
        <f t="shared" si="156"/>
        <v>1588698.13</v>
      </c>
      <c r="U272" s="39">
        <f t="shared" si="156"/>
        <v>1765138.8199999998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18849566.289999999</v>
      </c>
      <c r="AA272" s="39">
        <f t="shared" si="156"/>
        <v>50508433.710000001</v>
      </c>
      <c r="AB272" s="40">
        <f>Z272/D272</f>
        <v>0.27177205643184638</v>
      </c>
      <c r="AC272" s="42"/>
    </row>
    <row r="273" spans="1:29" s="33" customFormat="1" ht="15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3652000</v>
      </c>
      <c r="C276" s="31">
        <f>[1]consoCURRENT!F5826</f>
        <v>0</v>
      </c>
      <c r="D276" s="31">
        <f>[1]consoCURRENT!G5826</f>
        <v>3652000</v>
      </c>
      <c r="E276" s="31">
        <f>[1]consoCURRENT!H5826</f>
        <v>816468.63</v>
      </c>
      <c r="F276" s="31">
        <f>[1]consoCURRENT!I5826</f>
        <v>996544.74000000011</v>
      </c>
      <c r="G276" s="31">
        <f>[1]consoCURRENT!J5826</f>
        <v>530312.41999999993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257696.32</v>
      </c>
      <c r="O276" s="31">
        <f>[1]consoCURRENT!R5826</f>
        <v>262616.09999999998</v>
      </c>
      <c r="P276" s="31">
        <f>[1]consoCURRENT!S5826</f>
        <v>296156.21000000002</v>
      </c>
      <c r="Q276" s="31">
        <f>[1]consoCURRENT!T5826</f>
        <v>259896.31999999995</v>
      </c>
      <c r="R276" s="31">
        <f>[1]consoCURRENT!U5826</f>
        <v>476492.20999999996</v>
      </c>
      <c r="S276" s="31">
        <f>[1]consoCURRENT!V5826</f>
        <v>260156.2100000002</v>
      </c>
      <c r="T276" s="31">
        <f>[1]consoCURRENT!W5826</f>
        <v>270156.20999999996</v>
      </c>
      <c r="U276" s="31">
        <f>[1]consoCURRENT!X5826</f>
        <v>260156.20999999996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2343325.79</v>
      </c>
      <c r="AA276" s="31">
        <f>D276-Z276</f>
        <v>1308674.21</v>
      </c>
      <c r="AB276" s="37">
        <f>Z276/D276</f>
        <v>0.641655473713034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513000</v>
      </c>
      <c r="C277" s="31">
        <f>[1]consoCURRENT!F5939</f>
        <v>0</v>
      </c>
      <c r="D277" s="31">
        <f>[1]consoCURRENT!G5939</f>
        <v>513000</v>
      </c>
      <c r="E277" s="31">
        <f>[1]consoCURRENT!H5939</f>
        <v>105238.73000000001</v>
      </c>
      <c r="F277" s="31">
        <f>[1]consoCURRENT!I5939</f>
        <v>7918.7199999999993</v>
      </c>
      <c r="G277" s="31">
        <f>[1]consoCURRENT!J5939</f>
        <v>178964.18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63998.73</v>
      </c>
      <c r="P277" s="31">
        <f>[1]consoCURRENT!S5939</f>
        <v>41240</v>
      </c>
      <c r="Q277" s="31">
        <f>[1]consoCURRENT!T5939</f>
        <v>1960</v>
      </c>
      <c r="R277" s="31">
        <f>[1]consoCURRENT!U5939</f>
        <v>2439</v>
      </c>
      <c r="S277" s="31">
        <f>[1]consoCURRENT!V5939</f>
        <v>3519.72</v>
      </c>
      <c r="T277" s="31">
        <f>[1]consoCURRENT!W5939</f>
        <v>28874.18</v>
      </c>
      <c r="U277" s="31">
        <f>[1]consoCURRENT!X5939</f>
        <v>150090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292121.63</v>
      </c>
      <c r="AA277" s="31">
        <f>D277-Z277</f>
        <v>220878.37</v>
      </c>
      <c r="AB277" s="37">
        <f>Z277/D277</f>
        <v>0.56943787524366474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4165000</v>
      </c>
      <c r="C280" s="39">
        <f t="shared" si="158"/>
        <v>0</v>
      </c>
      <c r="D280" s="39">
        <f t="shared" si="158"/>
        <v>4165000</v>
      </c>
      <c r="E280" s="39">
        <f t="shared" si="158"/>
        <v>921707.36</v>
      </c>
      <c r="F280" s="39">
        <f t="shared" si="158"/>
        <v>1004463.4600000001</v>
      </c>
      <c r="G280" s="39">
        <f t="shared" si="158"/>
        <v>709276.59999999986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257696.32</v>
      </c>
      <c r="O280" s="39">
        <f t="shared" si="158"/>
        <v>326614.82999999996</v>
      </c>
      <c r="P280" s="39">
        <f t="shared" si="158"/>
        <v>337396.21</v>
      </c>
      <c r="Q280" s="39">
        <f t="shared" si="158"/>
        <v>261856.31999999995</v>
      </c>
      <c r="R280" s="39">
        <f t="shared" si="158"/>
        <v>478931.20999999996</v>
      </c>
      <c r="S280" s="39">
        <f t="shared" si="158"/>
        <v>263675.93000000017</v>
      </c>
      <c r="T280" s="39">
        <f t="shared" si="158"/>
        <v>299030.38999999996</v>
      </c>
      <c r="U280" s="39">
        <f t="shared" si="158"/>
        <v>410246.20999999996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2635447.42</v>
      </c>
      <c r="AA280" s="39">
        <f t="shared" si="158"/>
        <v>1529552.58</v>
      </c>
      <c r="AB280" s="40">
        <f>Z280/D280</f>
        <v>0.63276048499399762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4165000</v>
      </c>
      <c r="C282" s="39">
        <f t="shared" si="160"/>
        <v>0</v>
      </c>
      <c r="D282" s="39">
        <f t="shared" si="160"/>
        <v>4165000</v>
      </c>
      <c r="E282" s="39">
        <f t="shared" si="160"/>
        <v>921707.36</v>
      </c>
      <c r="F282" s="39">
        <f t="shared" si="160"/>
        <v>1004463.4600000001</v>
      </c>
      <c r="G282" s="39">
        <f t="shared" si="160"/>
        <v>709276.59999999986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257696.32</v>
      </c>
      <c r="O282" s="39">
        <f t="shared" si="160"/>
        <v>326614.82999999996</v>
      </c>
      <c r="P282" s="39">
        <f t="shared" si="160"/>
        <v>337396.21</v>
      </c>
      <c r="Q282" s="39">
        <f t="shared" si="160"/>
        <v>261856.31999999995</v>
      </c>
      <c r="R282" s="39">
        <f t="shared" si="160"/>
        <v>478931.20999999996</v>
      </c>
      <c r="S282" s="39">
        <f t="shared" si="160"/>
        <v>263675.93000000017</v>
      </c>
      <c r="T282" s="39">
        <f t="shared" si="160"/>
        <v>299030.38999999996</v>
      </c>
      <c r="U282" s="39">
        <f t="shared" si="160"/>
        <v>410246.20999999996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2635447.42</v>
      </c>
      <c r="AA282" s="39">
        <f t="shared" si="160"/>
        <v>1529552.58</v>
      </c>
      <c r="AB282" s="40">
        <f>Z282/D282</f>
        <v>0.63276048499399762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</row>
    <row r="285" spans="1:29" s="33" customFormat="1" ht="15" customHeight="1" x14ac:dyDescent="0.25">
      <c r="A285" s="46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3652000</v>
      </c>
      <c r="C286" s="31">
        <f>[1]consoCURRENT!F6039</f>
        <v>0</v>
      </c>
      <c r="D286" s="31">
        <f>[1]consoCURRENT!G6039</f>
        <v>3652000</v>
      </c>
      <c r="E286" s="31">
        <f>[1]consoCURRENT!H6039</f>
        <v>822468.75</v>
      </c>
      <c r="F286" s="31">
        <f>[1]consoCURRENT!I6039</f>
        <v>996804.75</v>
      </c>
      <c r="G286" s="31">
        <f>[1]consoCURRENT!J6039</f>
        <v>520312.5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260156.25</v>
      </c>
      <c r="O286" s="31">
        <f>[1]consoCURRENT!R6039</f>
        <v>260156.25</v>
      </c>
      <c r="P286" s="31">
        <f>[1]consoCURRENT!S6039</f>
        <v>302156.25</v>
      </c>
      <c r="Q286" s="31">
        <f>[1]consoCURRENT!T6039</f>
        <v>260156.25</v>
      </c>
      <c r="R286" s="31">
        <f>[1]consoCURRENT!U6039</f>
        <v>476492.25</v>
      </c>
      <c r="S286" s="31">
        <f>[1]consoCURRENT!V6039</f>
        <v>260156.25</v>
      </c>
      <c r="T286" s="31">
        <f>[1]consoCURRENT!W6039</f>
        <v>260156.25</v>
      </c>
      <c r="U286" s="31">
        <f>[1]consoCURRENT!X6039</f>
        <v>260156.25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2339586</v>
      </c>
      <c r="AA286" s="31">
        <f>D286-Z286</f>
        <v>1312414</v>
      </c>
      <c r="AB286" s="37">
        <f>Z286/D286</f>
        <v>0.64063143483023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653000</v>
      </c>
      <c r="C287" s="31">
        <f>[1]consoCURRENT!F6152</f>
        <v>0</v>
      </c>
      <c r="D287" s="31">
        <f>[1]consoCURRENT!G6152</f>
        <v>653000</v>
      </c>
      <c r="E287" s="31">
        <f>[1]consoCURRENT!H6152</f>
        <v>35142.11</v>
      </c>
      <c r="F287" s="31">
        <f>[1]consoCURRENT!I6152</f>
        <v>189366.73</v>
      </c>
      <c r="G287" s="31">
        <f>[1]consoCURRENT!J6152</f>
        <v>51793.03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6600</v>
      </c>
      <c r="O287" s="31">
        <f>[1]consoCURRENT!R6152</f>
        <v>2530</v>
      </c>
      <c r="P287" s="31">
        <f>[1]consoCURRENT!S6152</f>
        <v>26012.11</v>
      </c>
      <c r="Q287" s="31">
        <f>[1]consoCURRENT!T6152</f>
        <v>48142.73</v>
      </c>
      <c r="R287" s="31">
        <f>[1]consoCURRENT!U6152</f>
        <v>7518</v>
      </c>
      <c r="S287" s="31">
        <f>[1]consoCURRENT!V6152</f>
        <v>133706</v>
      </c>
      <c r="T287" s="31">
        <f>[1]consoCURRENT!W6152</f>
        <v>19700.740000000002</v>
      </c>
      <c r="U287" s="31">
        <f>[1]consoCURRENT!X6152</f>
        <v>32092.29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276301.87</v>
      </c>
      <c r="AA287" s="31">
        <f>D287-Z287</f>
        <v>376698.13</v>
      </c>
      <c r="AB287" s="37">
        <f>Z287/D287</f>
        <v>0.42312690658499236</v>
      </c>
      <c r="AC287" s="32"/>
    </row>
    <row r="288" spans="1:29" s="33" customFormat="1" ht="18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4305000</v>
      </c>
      <c r="C290" s="39">
        <f t="shared" si="162"/>
        <v>0</v>
      </c>
      <c r="D290" s="39">
        <f t="shared" si="162"/>
        <v>4305000</v>
      </c>
      <c r="E290" s="39">
        <f t="shared" si="162"/>
        <v>857610.86</v>
      </c>
      <c r="F290" s="39">
        <f t="shared" si="162"/>
        <v>1186171.48</v>
      </c>
      <c r="G290" s="39">
        <f t="shared" si="162"/>
        <v>572105.53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266756.25</v>
      </c>
      <c r="O290" s="39">
        <f t="shared" si="162"/>
        <v>262686.25</v>
      </c>
      <c r="P290" s="39">
        <f t="shared" si="162"/>
        <v>328168.36</v>
      </c>
      <c r="Q290" s="39">
        <f t="shared" si="162"/>
        <v>308298.98</v>
      </c>
      <c r="R290" s="39">
        <f t="shared" si="162"/>
        <v>484010.25</v>
      </c>
      <c r="S290" s="39">
        <f t="shared" si="162"/>
        <v>393862.25</v>
      </c>
      <c r="T290" s="39">
        <f t="shared" si="162"/>
        <v>279856.99</v>
      </c>
      <c r="U290" s="39">
        <f t="shared" si="162"/>
        <v>292248.53999999998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2615887.87</v>
      </c>
      <c r="AA290" s="39">
        <f t="shared" si="162"/>
        <v>1689112.13</v>
      </c>
      <c r="AB290" s="40">
        <f>Z290/D290</f>
        <v>0.60763945876887338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4305000</v>
      </c>
      <c r="C292" s="39">
        <f t="shared" si="164"/>
        <v>0</v>
      </c>
      <c r="D292" s="39">
        <f t="shared" si="164"/>
        <v>4305000</v>
      </c>
      <c r="E292" s="39">
        <f t="shared" si="164"/>
        <v>857610.86</v>
      </c>
      <c r="F292" s="39">
        <f t="shared" si="164"/>
        <v>1186171.48</v>
      </c>
      <c r="G292" s="39">
        <f t="shared" si="164"/>
        <v>572105.53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266756.25</v>
      </c>
      <c r="O292" s="39">
        <f t="shared" si="164"/>
        <v>262686.25</v>
      </c>
      <c r="P292" s="39">
        <f t="shared" si="164"/>
        <v>328168.36</v>
      </c>
      <c r="Q292" s="39">
        <f t="shared" si="164"/>
        <v>308298.98</v>
      </c>
      <c r="R292" s="39">
        <f t="shared" si="164"/>
        <v>484010.25</v>
      </c>
      <c r="S292" s="39">
        <f t="shared" si="164"/>
        <v>393862.25</v>
      </c>
      <c r="T292" s="39">
        <f t="shared" si="164"/>
        <v>279856.99</v>
      </c>
      <c r="U292" s="39">
        <f t="shared" si="164"/>
        <v>292248.53999999998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2615887.87</v>
      </c>
      <c r="AA292" s="39">
        <f t="shared" si="164"/>
        <v>1689112.13</v>
      </c>
      <c r="AB292" s="40">
        <f>Z292/D292</f>
        <v>0.60763945876887338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</row>
    <row r="295" spans="1:29" s="33" customFormat="1" ht="15" customHeight="1" x14ac:dyDescent="0.25">
      <c r="A295" s="46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3652000</v>
      </c>
      <c r="C296" s="31">
        <f>[1]consoCURRENT!F6252</f>
        <v>0</v>
      </c>
      <c r="D296" s="31">
        <f>[1]consoCURRENT!G6252</f>
        <v>3652000</v>
      </c>
      <c r="E296" s="31">
        <f>[1]consoCURRENT!H6252</f>
        <v>822468.75</v>
      </c>
      <c r="F296" s="31">
        <f>[1]consoCURRENT!I6252</f>
        <v>996804.75</v>
      </c>
      <c r="G296" s="31">
        <f>[1]consoCURRENT!J6252</f>
        <v>520612.5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257696.32</v>
      </c>
      <c r="O296" s="31">
        <f>[1]consoCURRENT!R6252</f>
        <v>262616.18</v>
      </c>
      <c r="P296" s="31">
        <f>[1]consoCURRENT!S6252</f>
        <v>302156.25</v>
      </c>
      <c r="Q296" s="31">
        <f>[1]consoCURRENT!T6252</f>
        <v>260156.25</v>
      </c>
      <c r="R296" s="31">
        <f>[1]consoCURRENT!U6252</f>
        <v>476492.25</v>
      </c>
      <c r="S296" s="31">
        <f>[1]consoCURRENT!V6252</f>
        <v>260156.25</v>
      </c>
      <c r="T296" s="31">
        <f>[1]consoCURRENT!W6252</f>
        <v>260156.25</v>
      </c>
      <c r="U296" s="31">
        <f>[1]consoCURRENT!X6252</f>
        <v>260456.25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2339886</v>
      </c>
      <c r="AA296" s="31">
        <f>D296-Z296</f>
        <v>1312114</v>
      </c>
      <c r="AB296" s="37">
        <f>Z296/D296</f>
        <v>0.64071358159912373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607000</v>
      </c>
      <c r="C297" s="31">
        <f>[1]consoCURRENT!F6365</f>
        <v>0</v>
      </c>
      <c r="D297" s="31">
        <f>[1]consoCURRENT!G6365</f>
        <v>607000</v>
      </c>
      <c r="E297" s="31">
        <f>[1]consoCURRENT!H6365</f>
        <v>85570.84</v>
      </c>
      <c r="F297" s="31">
        <f>[1]consoCURRENT!I6365</f>
        <v>43620.08</v>
      </c>
      <c r="G297" s="31">
        <f>[1]consoCURRENT!J6365</f>
        <v>159962.10999999999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22785.51</v>
      </c>
      <c r="P297" s="31">
        <f>[1]consoCURRENT!S6365</f>
        <v>62785.33</v>
      </c>
      <c r="Q297" s="31">
        <f>[1]consoCURRENT!T6365</f>
        <v>22951.13</v>
      </c>
      <c r="R297" s="31">
        <f>[1]consoCURRENT!U6365</f>
        <v>16669.78</v>
      </c>
      <c r="S297" s="31">
        <f>[1]consoCURRENT!V6365</f>
        <v>3999.17</v>
      </c>
      <c r="T297" s="31">
        <f>[1]consoCURRENT!W6365</f>
        <v>5538.58</v>
      </c>
      <c r="U297" s="31">
        <f>[1]consoCURRENT!X6365</f>
        <v>154423.53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289153.03000000003</v>
      </c>
      <c r="AA297" s="31">
        <f>D297-Z297</f>
        <v>317846.96999999997</v>
      </c>
      <c r="AB297" s="37">
        <f>Z297/D297</f>
        <v>0.4763641350906096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4259000</v>
      </c>
      <c r="C300" s="39">
        <f t="shared" si="166"/>
        <v>0</v>
      </c>
      <c r="D300" s="39">
        <f t="shared" si="166"/>
        <v>4259000</v>
      </c>
      <c r="E300" s="39">
        <f t="shared" si="166"/>
        <v>908039.59</v>
      </c>
      <c r="F300" s="39">
        <f t="shared" si="166"/>
        <v>1040424.83</v>
      </c>
      <c r="G300" s="39">
        <f t="shared" si="166"/>
        <v>680574.61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257696.32</v>
      </c>
      <c r="O300" s="39">
        <f t="shared" si="166"/>
        <v>285401.69</v>
      </c>
      <c r="P300" s="39">
        <f t="shared" si="166"/>
        <v>364941.58</v>
      </c>
      <c r="Q300" s="39">
        <f t="shared" si="166"/>
        <v>283107.38</v>
      </c>
      <c r="R300" s="39">
        <f t="shared" si="166"/>
        <v>493162.03</v>
      </c>
      <c r="S300" s="39">
        <f t="shared" si="166"/>
        <v>264155.42</v>
      </c>
      <c r="T300" s="39">
        <f t="shared" si="166"/>
        <v>265694.83</v>
      </c>
      <c r="U300" s="39">
        <f t="shared" si="166"/>
        <v>414879.78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2629039.0300000003</v>
      </c>
      <c r="AA300" s="39">
        <f t="shared" si="166"/>
        <v>1629960.97</v>
      </c>
      <c r="AB300" s="40">
        <f>Z300/D300</f>
        <v>0.61729021601314871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4259000</v>
      </c>
      <c r="C302" s="39">
        <f t="shared" si="168"/>
        <v>0</v>
      </c>
      <c r="D302" s="39">
        <f t="shared" si="168"/>
        <v>4259000</v>
      </c>
      <c r="E302" s="39">
        <f t="shared" si="168"/>
        <v>908039.59</v>
      </c>
      <c r="F302" s="39">
        <f t="shared" si="168"/>
        <v>1040424.83</v>
      </c>
      <c r="G302" s="39">
        <f t="shared" si="168"/>
        <v>680574.61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257696.32</v>
      </c>
      <c r="O302" s="39">
        <f t="shared" si="168"/>
        <v>285401.69</v>
      </c>
      <c r="P302" s="39">
        <f t="shared" si="168"/>
        <v>364941.58</v>
      </c>
      <c r="Q302" s="39">
        <f t="shared" si="168"/>
        <v>283107.38</v>
      </c>
      <c r="R302" s="39">
        <f t="shared" si="168"/>
        <v>493162.03</v>
      </c>
      <c r="S302" s="39">
        <f t="shared" si="168"/>
        <v>264155.42</v>
      </c>
      <c r="T302" s="39">
        <f t="shared" si="168"/>
        <v>265694.83</v>
      </c>
      <c r="U302" s="39">
        <f t="shared" si="168"/>
        <v>414879.78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2629039.0300000003</v>
      </c>
      <c r="AA302" s="39">
        <f t="shared" si="168"/>
        <v>1629960.97</v>
      </c>
      <c r="AB302" s="40">
        <f>Z302/D302</f>
        <v>0.61729021601314871</v>
      </c>
      <c r="AC302" s="42"/>
    </row>
    <row r="303" spans="1:29" s="33" customFormat="1" ht="10.7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0.7" customHeight="1" x14ac:dyDescent="0.25">
      <c r="A304" s="4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3652000</v>
      </c>
      <c r="C306" s="31">
        <f>[1]consoCURRENT!F6465</f>
        <v>0</v>
      </c>
      <c r="D306" s="31">
        <f>[1]consoCURRENT!G6465</f>
        <v>3652000</v>
      </c>
      <c r="E306" s="31">
        <f>[1]consoCURRENT!H6465</f>
        <v>679901.49</v>
      </c>
      <c r="F306" s="31">
        <f>[1]consoCURRENT!I6465</f>
        <v>838428.29999999993</v>
      </c>
      <c r="G306" s="31">
        <f>[1]consoCURRENT!J6465</f>
        <v>409023.27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177103</v>
      </c>
      <c r="O306" s="31">
        <f>[1]consoCURRENT!R6465</f>
        <v>253064.08</v>
      </c>
      <c r="P306" s="31">
        <f>[1]consoCURRENT!S6465</f>
        <v>249734.41</v>
      </c>
      <c r="Q306" s="31">
        <f>[1]consoCURRENT!T6465</f>
        <v>216136.21</v>
      </c>
      <c r="R306" s="31">
        <f>[1]consoCURRENT!U6465</f>
        <v>404176.49</v>
      </c>
      <c r="S306" s="31">
        <f>[1]consoCURRENT!V6465</f>
        <v>218115.6</v>
      </c>
      <c r="T306" s="31">
        <f>[1]consoCURRENT!W6465</f>
        <v>214656.8</v>
      </c>
      <c r="U306" s="31">
        <f>[1]consoCURRENT!X6465</f>
        <v>194366.47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1927353.06</v>
      </c>
      <c r="AA306" s="31">
        <f>D306-Z306</f>
        <v>1724646.94</v>
      </c>
      <c r="AB306" s="37">
        <f>Z306/D306</f>
        <v>0.52775275465498361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780000</v>
      </c>
      <c r="C307" s="31">
        <f>[1]consoCURRENT!F6578</f>
        <v>0</v>
      </c>
      <c r="D307" s="31">
        <f>[1]consoCURRENT!G6578</f>
        <v>780000</v>
      </c>
      <c r="E307" s="31">
        <f>[1]consoCURRENT!H6578</f>
        <v>13111.4</v>
      </c>
      <c r="F307" s="31">
        <f>[1]consoCURRENT!I6578</f>
        <v>61561.26</v>
      </c>
      <c r="G307" s="31">
        <f>[1]consoCURRENT!J6578</f>
        <v>81786.540000000008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4500</v>
      </c>
      <c r="O307" s="31">
        <f>[1]consoCURRENT!R6578</f>
        <v>2183.54</v>
      </c>
      <c r="P307" s="31">
        <f>[1]consoCURRENT!S6578</f>
        <v>6427.86</v>
      </c>
      <c r="Q307" s="31">
        <f>[1]consoCURRENT!T6578</f>
        <v>32555.54</v>
      </c>
      <c r="R307" s="31">
        <f>[1]consoCURRENT!U6578</f>
        <v>17687</v>
      </c>
      <c r="S307" s="31">
        <f>[1]consoCURRENT!V6578</f>
        <v>11318.720000000001</v>
      </c>
      <c r="T307" s="31">
        <f>[1]consoCURRENT!W6578</f>
        <v>47230.539999999994</v>
      </c>
      <c r="U307" s="31">
        <f>[1]consoCURRENT!X6578</f>
        <v>34556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156459.20000000001</v>
      </c>
      <c r="AA307" s="31">
        <f>D307-Z307</f>
        <v>623540.80000000005</v>
      </c>
      <c r="AB307" s="37">
        <f>Z307/D307</f>
        <v>0.20058871794871797</v>
      </c>
      <c r="AC307" s="32"/>
    </row>
    <row r="308" spans="1:29" s="33" customFormat="1" ht="18" customHeight="1" x14ac:dyDescent="0.2">
      <c r="A308" s="47" t="s">
        <v>36</v>
      </c>
      <c r="B308" s="48">
        <f>[1]consoCURRENT!E6584</f>
        <v>0</v>
      </c>
      <c r="C308" s="48">
        <f>[1]consoCURRENT!F6584</f>
        <v>0</v>
      </c>
      <c r="D308" s="48">
        <f>[1]consoCURRENT!G6584</f>
        <v>0</v>
      </c>
      <c r="E308" s="48">
        <f>[1]consoCURRENT!H6584</f>
        <v>0</v>
      </c>
      <c r="F308" s="48">
        <f>[1]consoCURRENT!I6584</f>
        <v>0</v>
      </c>
      <c r="G308" s="48">
        <f>[1]consoCURRENT!J6584</f>
        <v>0</v>
      </c>
      <c r="H308" s="48">
        <f>[1]consoCURRENT!K6584</f>
        <v>0</v>
      </c>
      <c r="I308" s="48">
        <f>[1]consoCURRENT!L6584</f>
        <v>0</v>
      </c>
      <c r="J308" s="48">
        <f>[1]consoCURRENT!M6584</f>
        <v>0</v>
      </c>
      <c r="K308" s="48">
        <f>[1]consoCURRENT!N6584</f>
        <v>0</v>
      </c>
      <c r="L308" s="48">
        <f>[1]consoCURRENT!O6584</f>
        <v>0</v>
      </c>
      <c r="M308" s="48">
        <f>[1]consoCURRENT!P6584</f>
        <v>0</v>
      </c>
      <c r="N308" s="48">
        <f>[1]consoCURRENT!Q6584</f>
        <v>0</v>
      </c>
      <c r="O308" s="48">
        <f>[1]consoCURRENT!R6584</f>
        <v>0</v>
      </c>
      <c r="P308" s="48">
        <f>[1]consoCURRENT!S6584</f>
        <v>0</v>
      </c>
      <c r="Q308" s="48">
        <f>[1]consoCURRENT!T6584</f>
        <v>0</v>
      </c>
      <c r="R308" s="48">
        <f>[1]consoCURRENT!U6584</f>
        <v>0</v>
      </c>
      <c r="S308" s="48">
        <f>[1]consoCURRENT!V6584</f>
        <v>0</v>
      </c>
      <c r="T308" s="48">
        <f>[1]consoCURRENT!W6584</f>
        <v>0</v>
      </c>
      <c r="U308" s="48">
        <f>[1]consoCURRENT!X6584</f>
        <v>0</v>
      </c>
      <c r="V308" s="48">
        <f>[1]consoCURRENT!Y6584</f>
        <v>0</v>
      </c>
      <c r="W308" s="48">
        <f>[1]consoCURRENT!Z6584</f>
        <v>0</v>
      </c>
      <c r="X308" s="48">
        <f>[1]consoCURRENT!AA6584</f>
        <v>0</v>
      </c>
      <c r="Y308" s="48">
        <f>[1]consoCURRENT!AB6584</f>
        <v>0</v>
      </c>
      <c r="Z308" s="48">
        <f t="shared" si="169"/>
        <v>0</v>
      </c>
      <c r="AA308" s="48">
        <f>D308-Z308</f>
        <v>0</v>
      </c>
      <c r="AB308" s="49"/>
      <c r="AC308" s="48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4432000</v>
      </c>
      <c r="C310" s="39">
        <f t="shared" si="170"/>
        <v>0</v>
      </c>
      <c r="D310" s="39">
        <f t="shared" si="170"/>
        <v>4432000</v>
      </c>
      <c r="E310" s="39">
        <f t="shared" si="170"/>
        <v>693012.89</v>
      </c>
      <c r="F310" s="39">
        <f t="shared" si="170"/>
        <v>899989.55999999994</v>
      </c>
      <c r="G310" s="39">
        <f t="shared" si="170"/>
        <v>490809.81000000006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181603</v>
      </c>
      <c r="O310" s="39">
        <f t="shared" si="170"/>
        <v>255247.62</v>
      </c>
      <c r="P310" s="39">
        <f t="shared" si="170"/>
        <v>256162.27</v>
      </c>
      <c r="Q310" s="39">
        <f t="shared" si="170"/>
        <v>248691.75</v>
      </c>
      <c r="R310" s="39">
        <f t="shared" si="170"/>
        <v>421863.49</v>
      </c>
      <c r="S310" s="39">
        <f t="shared" si="170"/>
        <v>229434.32</v>
      </c>
      <c r="T310" s="39">
        <f t="shared" si="170"/>
        <v>261887.33999999997</v>
      </c>
      <c r="U310" s="39">
        <f t="shared" si="170"/>
        <v>228922.47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2083812.26</v>
      </c>
      <c r="AA310" s="39">
        <f t="shared" si="170"/>
        <v>2348187.7400000002</v>
      </c>
      <c r="AB310" s="40">
        <f>Z310/D310</f>
        <v>0.47017424638989169</v>
      </c>
      <c r="AC310" s="32"/>
    </row>
    <row r="311" spans="1:29" s="33" customFormat="1" ht="14.45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4432000</v>
      </c>
      <c r="C312" s="39">
        <f t="shared" si="172"/>
        <v>0</v>
      </c>
      <c r="D312" s="39">
        <f t="shared" si="172"/>
        <v>4432000</v>
      </c>
      <c r="E312" s="39">
        <f t="shared" si="172"/>
        <v>693012.89</v>
      </c>
      <c r="F312" s="39">
        <f t="shared" si="172"/>
        <v>899989.55999999994</v>
      </c>
      <c r="G312" s="39">
        <f t="shared" si="172"/>
        <v>490809.81000000006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181603</v>
      </c>
      <c r="O312" s="39">
        <f t="shared" si="172"/>
        <v>255247.62</v>
      </c>
      <c r="P312" s="39">
        <f t="shared" si="172"/>
        <v>256162.27</v>
      </c>
      <c r="Q312" s="39">
        <f t="shared" si="172"/>
        <v>248691.75</v>
      </c>
      <c r="R312" s="39">
        <f t="shared" si="172"/>
        <v>421863.49</v>
      </c>
      <c r="S312" s="39">
        <f t="shared" si="172"/>
        <v>229434.32</v>
      </c>
      <c r="T312" s="39">
        <f t="shared" si="172"/>
        <v>261887.33999999997</v>
      </c>
      <c r="U312" s="39">
        <f t="shared" si="172"/>
        <v>228922.47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2083812.26</v>
      </c>
      <c r="AA312" s="39">
        <f t="shared" si="172"/>
        <v>2348187.7400000002</v>
      </c>
      <c r="AB312" s="40">
        <f>Z312/D312</f>
        <v>0.47017424638989169</v>
      </c>
      <c r="AC312" s="42"/>
    </row>
    <row r="313" spans="1:29" s="33" customFormat="1" ht="15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5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3665000</v>
      </c>
      <c r="C316" s="31">
        <f>[1]consoCURRENT!F6678</f>
        <v>0</v>
      </c>
      <c r="D316" s="31">
        <f>[1]consoCURRENT!G6678</f>
        <v>3665000</v>
      </c>
      <c r="E316" s="31">
        <f>[1]consoCURRENT!H6678</f>
        <v>750438.69</v>
      </c>
      <c r="F316" s="31">
        <f>[1]consoCURRENT!I6678</f>
        <v>987387.78</v>
      </c>
      <c r="G316" s="31">
        <f>[1]consoCURRENT!J6678</f>
        <v>520312.5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238146.23</v>
      </c>
      <c r="O316" s="31">
        <f>[1]consoCURRENT!R6678</f>
        <v>238146.23</v>
      </c>
      <c r="P316" s="31">
        <f>[1]consoCURRENT!S6678</f>
        <v>274146.23</v>
      </c>
      <c r="Q316" s="31">
        <f>[1]consoCURRENT!T6678</f>
        <v>268212.28000000003</v>
      </c>
      <c r="R316" s="31">
        <f>[1]consoCURRENT!U6678</f>
        <v>459019.25</v>
      </c>
      <c r="S316" s="31">
        <f>[1]consoCURRENT!V6678</f>
        <v>260156.25</v>
      </c>
      <c r="T316" s="31">
        <f>[1]consoCURRENT!W6678</f>
        <v>260156.25</v>
      </c>
      <c r="U316" s="31">
        <f>[1]consoCURRENT!X6678</f>
        <v>260156.25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2258138.9699999997</v>
      </c>
      <c r="AA316" s="31">
        <f>D316-Z316</f>
        <v>1406861.0300000003</v>
      </c>
      <c r="AB316" s="37">
        <f>Z316/D316</f>
        <v>0.61613614461118682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524000</v>
      </c>
      <c r="C317" s="31">
        <f>[1]consoCURRENT!F6791</f>
        <v>0</v>
      </c>
      <c r="D317" s="31">
        <f>[1]consoCURRENT!G6791</f>
        <v>524000</v>
      </c>
      <c r="E317" s="31">
        <f>[1]consoCURRENT!H6791</f>
        <v>50541.34</v>
      </c>
      <c r="F317" s="31">
        <f>[1]consoCURRENT!I6791</f>
        <v>67559</v>
      </c>
      <c r="G317" s="31">
        <f>[1]consoCURRENT!J6791</f>
        <v>177665.90000000002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5050</v>
      </c>
      <c r="O317" s="31">
        <f>[1]consoCURRENT!R6791</f>
        <v>28594</v>
      </c>
      <c r="P317" s="31">
        <f>[1]consoCURRENT!S6791</f>
        <v>16897.34</v>
      </c>
      <c r="Q317" s="31">
        <f>[1]consoCURRENT!T6791</f>
        <v>14053</v>
      </c>
      <c r="R317" s="31">
        <f>[1]consoCURRENT!U6791</f>
        <v>15017</v>
      </c>
      <c r="S317" s="31">
        <f>[1]consoCURRENT!V6791</f>
        <v>38489</v>
      </c>
      <c r="T317" s="31">
        <f>[1]consoCURRENT!W6791</f>
        <v>112208.36</v>
      </c>
      <c r="U317" s="31">
        <f>[1]consoCURRENT!X6791</f>
        <v>65457.54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295766.24</v>
      </c>
      <c r="AA317" s="31">
        <f>D317-Z317</f>
        <v>228233.76</v>
      </c>
      <c r="AB317" s="37">
        <f>Z317/D317</f>
        <v>0.5644393893129771</v>
      </c>
      <c r="AC317" s="32"/>
    </row>
    <row r="318" spans="1:29" s="33" customFormat="1" ht="18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3"/>
        <v>0</v>
      </c>
      <c r="AA318" s="31">
        <f>D318-Z318</f>
        <v>0</v>
      </c>
      <c r="AB318" s="37"/>
      <c r="AC318" s="32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4189000</v>
      </c>
      <c r="C320" s="39">
        <f t="shared" si="174"/>
        <v>0</v>
      </c>
      <c r="D320" s="39">
        <f t="shared" si="174"/>
        <v>4189000</v>
      </c>
      <c r="E320" s="39">
        <f t="shared" si="174"/>
        <v>800980.02999999991</v>
      </c>
      <c r="F320" s="39">
        <f t="shared" si="174"/>
        <v>1054946.78</v>
      </c>
      <c r="G320" s="39">
        <f t="shared" si="174"/>
        <v>697978.4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243196.23</v>
      </c>
      <c r="O320" s="39">
        <f t="shared" si="174"/>
        <v>266740.23</v>
      </c>
      <c r="P320" s="39">
        <f t="shared" si="174"/>
        <v>291043.57</v>
      </c>
      <c r="Q320" s="39">
        <f t="shared" si="174"/>
        <v>282265.28000000003</v>
      </c>
      <c r="R320" s="39">
        <f t="shared" si="174"/>
        <v>474036.25</v>
      </c>
      <c r="S320" s="39">
        <f t="shared" si="174"/>
        <v>298645.25</v>
      </c>
      <c r="T320" s="39">
        <f t="shared" si="174"/>
        <v>372364.61</v>
      </c>
      <c r="U320" s="39">
        <f t="shared" si="174"/>
        <v>325613.78999999998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2553905.21</v>
      </c>
      <c r="AA320" s="39">
        <f t="shared" si="174"/>
        <v>1635094.7900000003</v>
      </c>
      <c r="AB320" s="40">
        <f>Z320/D320</f>
        <v>0.60966942229649079</v>
      </c>
      <c r="AC320" s="32"/>
    </row>
    <row r="321" spans="1:29" s="33" customFormat="1" ht="18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4189000</v>
      </c>
      <c r="C322" s="39">
        <f t="shared" si="176"/>
        <v>0</v>
      </c>
      <c r="D322" s="39">
        <f t="shared" si="176"/>
        <v>4189000</v>
      </c>
      <c r="E322" s="39">
        <f t="shared" si="176"/>
        <v>800980.02999999991</v>
      </c>
      <c r="F322" s="39">
        <f t="shared" si="176"/>
        <v>1054946.78</v>
      </c>
      <c r="G322" s="39">
        <f t="shared" si="176"/>
        <v>697978.4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243196.23</v>
      </c>
      <c r="O322" s="39">
        <f t="shared" si="176"/>
        <v>266740.23</v>
      </c>
      <c r="P322" s="39">
        <f t="shared" si="176"/>
        <v>291043.57</v>
      </c>
      <c r="Q322" s="39">
        <f t="shared" si="176"/>
        <v>282265.28000000003</v>
      </c>
      <c r="R322" s="39">
        <f t="shared" si="176"/>
        <v>474036.25</v>
      </c>
      <c r="S322" s="39">
        <f t="shared" si="176"/>
        <v>298645.25</v>
      </c>
      <c r="T322" s="39">
        <f t="shared" si="176"/>
        <v>372364.61</v>
      </c>
      <c r="U322" s="39">
        <f t="shared" si="176"/>
        <v>325613.78999999998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2553905.21</v>
      </c>
      <c r="AA322" s="39">
        <f t="shared" si="176"/>
        <v>1635094.7900000003</v>
      </c>
      <c r="AB322" s="40">
        <f>Z322/D322</f>
        <v>0.60966942229649079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3665000</v>
      </c>
      <c r="C326" s="31">
        <f>[1]consoCURRENT!F6891</f>
        <v>0</v>
      </c>
      <c r="D326" s="31">
        <f>[1]consoCURRENT!G6891</f>
        <v>3665000</v>
      </c>
      <c r="E326" s="31">
        <f>[1]consoCURRENT!H6891</f>
        <v>819840.63</v>
      </c>
      <c r="F326" s="31">
        <f>[1]consoCURRENT!I6891</f>
        <v>996804.75</v>
      </c>
      <c r="G326" s="31">
        <f>[1]consoCURRENT!J6891</f>
        <v>520312.5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257528.17</v>
      </c>
      <c r="O326" s="31">
        <f>[1]consoCURRENT!R6891</f>
        <v>260156.21</v>
      </c>
      <c r="P326" s="31">
        <f>[1]consoCURRENT!S6891</f>
        <v>302156.25</v>
      </c>
      <c r="Q326" s="31">
        <f>[1]consoCURRENT!T6891</f>
        <v>260156.25</v>
      </c>
      <c r="R326" s="31">
        <f>[1]consoCURRENT!U6891</f>
        <v>476492.25</v>
      </c>
      <c r="S326" s="31">
        <f>[1]consoCURRENT!V6891</f>
        <v>260156.25</v>
      </c>
      <c r="T326" s="31">
        <f>[1]consoCURRENT!W6891</f>
        <v>260156.25</v>
      </c>
      <c r="U326" s="31">
        <f>[1]consoCURRENT!X6891</f>
        <v>260156.25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2336957.88</v>
      </c>
      <c r="AA326" s="31">
        <f>D326-Z326</f>
        <v>1328042.1200000001</v>
      </c>
      <c r="AB326" s="37">
        <f>Z326/D326</f>
        <v>0.63764198635743519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469000</v>
      </c>
      <c r="C327" s="31">
        <f>[1]consoCURRENT!F7004</f>
        <v>0</v>
      </c>
      <c r="D327" s="31">
        <f>[1]consoCURRENT!G7004</f>
        <v>469000</v>
      </c>
      <c r="E327" s="31">
        <f>[1]consoCURRENT!H7004</f>
        <v>88292.41</v>
      </c>
      <c r="F327" s="31">
        <f>[1]consoCURRENT!I7004</f>
        <v>59103.360000000001</v>
      </c>
      <c r="G327" s="31">
        <f>[1]consoCURRENT!J7004</f>
        <v>46847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4400</v>
      </c>
      <c r="O327" s="31">
        <f>[1]consoCURRENT!R7004</f>
        <v>53920</v>
      </c>
      <c r="P327" s="31">
        <f>[1]consoCURRENT!S7004</f>
        <v>29972.41</v>
      </c>
      <c r="Q327" s="31">
        <f>[1]consoCURRENT!T7004</f>
        <v>19500.5</v>
      </c>
      <c r="R327" s="31">
        <f>[1]consoCURRENT!U7004</f>
        <v>20283.98</v>
      </c>
      <c r="S327" s="31">
        <f>[1]consoCURRENT!V7004</f>
        <v>19318.88</v>
      </c>
      <c r="T327" s="31">
        <f>[1]consoCURRENT!W7004</f>
        <v>12122.5</v>
      </c>
      <c r="U327" s="31">
        <f>[1]consoCURRENT!X7004</f>
        <v>34724.5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194242.77</v>
      </c>
      <c r="AA327" s="31">
        <f>D327-Z327</f>
        <v>274757.23</v>
      </c>
      <c r="AB327" s="37">
        <f>Z327/D327</f>
        <v>0.41416368869936032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4134000</v>
      </c>
      <c r="C330" s="39">
        <f t="shared" si="178"/>
        <v>0</v>
      </c>
      <c r="D330" s="39">
        <f t="shared" si="178"/>
        <v>4134000</v>
      </c>
      <c r="E330" s="39">
        <f t="shared" si="178"/>
        <v>908133.04</v>
      </c>
      <c r="F330" s="39">
        <f t="shared" si="178"/>
        <v>1055908.1100000001</v>
      </c>
      <c r="G330" s="39">
        <f t="shared" si="178"/>
        <v>567159.5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261928.17</v>
      </c>
      <c r="O330" s="39">
        <f t="shared" si="178"/>
        <v>314076.20999999996</v>
      </c>
      <c r="P330" s="39">
        <f t="shared" si="178"/>
        <v>332128.65999999997</v>
      </c>
      <c r="Q330" s="39">
        <f t="shared" si="178"/>
        <v>279656.75</v>
      </c>
      <c r="R330" s="39">
        <f t="shared" si="178"/>
        <v>496776.23</v>
      </c>
      <c r="S330" s="39">
        <f t="shared" si="178"/>
        <v>279475.13</v>
      </c>
      <c r="T330" s="39">
        <f t="shared" si="178"/>
        <v>272278.75</v>
      </c>
      <c r="U330" s="39">
        <f t="shared" si="178"/>
        <v>294880.75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2531200.65</v>
      </c>
      <c r="AA330" s="39">
        <f t="shared" si="178"/>
        <v>1602799.35</v>
      </c>
      <c r="AB330" s="40">
        <f>Z330/D330</f>
        <v>0.61228849782293171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4134000</v>
      </c>
      <c r="C332" s="39">
        <f t="shared" si="180"/>
        <v>0</v>
      </c>
      <c r="D332" s="39">
        <f t="shared" si="180"/>
        <v>4134000</v>
      </c>
      <c r="E332" s="39">
        <f t="shared" si="180"/>
        <v>908133.04</v>
      </c>
      <c r="F332" s="39">
        <f t="shared" si="180"/>
        <v>1055908.1100000001</v>
      </c>
      <c r="G332" s="39">
        <f t="shared" si="180"/>
        <v>567159.5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261928.17</v>
      </c>
      <c r="O332" s="39">
        <f t="shared" si="180"/>
        <v>314076.20999999996</v>
      </c>
      <c r="P332" s="39">
        <f t="shared" si="180"/>
        <v>332128.65999999997</v>
      </c>
      <c r="Q332" s="39">
        <f t="shared" si="180"/>
        <v>279656.75</v>
      </c>
      <c r="R332" s="39">
        <f t="shared" si="180"/>
        <v>496776.23</v>
      </c>
      <c r="S332" s="39">
        <f t="shared" si="180"/>
        <v>279475.13</v>
      </c>
      <c r="T332" s="39">
        <f t="shared" si="180"/>
        <v>272278.75</v>
      </c>
      <c r="U332" s="39">
        <f t="shared" si="180"/>
        <v>294880.75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2531200.65</v>
      </c>
      <c r="AA332" s="39">
        <f t="shared" si="180"/>
        <v>1602799.35</v>
      </c>
      <c r="AB332" s="40">
        <f>Z332/D332</f>
        <v>0.61228849782293171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3652000</v>
      </c>
      <c r="C336" s="31">
        <f>[1]consoCURRENT!F7104</f>
        <v>0</v>
      </c>
      <c r="D336" s="31">
        <f>[1]consoCURRENT!G7104</f>
        <v>3652000</v>
      </c>
      <c r="E336" s="31">
        <f>[1]consoCURRENT!H7104</f>
        <v>822468.71</v>
      </c>
      <c r="F336" s="31">
        <f>[1]consoCURRENT!I7104</f>
        <v>964954.23</v>
      </c>
      <c r="G336" s="31">
        <f>[1]consoCURRENT!J7104</f>
        <v>550132.75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260156.21</v>
      </c>
      <c r="O336" s="31">
        <f>[1]consoCURRENT!R7104</f>
        <v>260156.25</v>
      </c>
      <c r="P336" s="31">
        <f>[1]consoCURRENT!S7104</f>
        <v>302156.25</v>
      </c>
      <c r="Q336" s="31">
        <f>[1]consoCURRENT!T7104</f>
        <v>258125.98</v>
      </c>
      <c r="R336" s="31">
        <f>[1]consoCURRENT!U7104</f>
        <v>476492.25</v>
      </c>
      <c r="S336" s="31">
        <f>[1]consoCURRENT!V7104</f>
        <v>230336</v>
      </c>
      <c r="T336" s="31">
        <f>[1]consoCURRENT!W7104</f>
        <v>289976.5</v>
      </c>
      <c r="U336" s="31">
        <f>[1]consoCURRENT!X7104</f>
        <v>260156.25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2337555.69</v>
      </c>
      <c r="AA336" s="31">
        <f>D336-Z336</f>
        <v>1314444.31</v>
      </c>
      <c r="AB336" s="37">
        <f>Z336/D336</f>
        <v>0.64007549014238774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476000</v>
      </c>
      <c r="C337" s="31">
        <f>[1]consoCURRENT!F7217</f>
        <v>0</v>
      </c>
      <c r="D337" s="31">
        <f>[1]consoCURRENT!G7217</f>
        <v>476000</v>
      </c>
      <c r="E337" s="31">
        <f>[1]consoCURRENT!H7217</f>
        <v>313904.51</v>
      </c>
      <c r="F337" s="31">
        <f>[1]consoCURRENT!I7217</f>
        <v>139975.09</v>
      </c>
      <c r="G337" s="31">
        <f>[1]consoCURRENT!J7217</f>
        <v>18684.400000000001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44976</v>
      </c>
      <c r="O337" s="31">
        <f>[1]consoCURRENT!R7217</f>
        <v>120529</v>
      </c>
      <c r="P337" s="31">
        <f>[1]consoCURRENT!S7217</f>
        <v>148399.51</v>
      </c>
      <c r="Q337" s="31">
        <f>[1]consoCURRENT!T7217</f>
        <v>87746.680000000008</v>
      </c>
      <c r="R337" s="31">
        <f>[1]consoCURRENT!U7217</f>
        <v>22124.34</v>
      </c>
      <c r="S337" s="31">
        <f>[1]consoCURRENT!V7217</f>
        <v>30104.07</v>
      </c>
      <c r="T337" s="31">
        <f>[1]consoCURRENT!W7217</f>
        <v>18684.400000000001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472564.00000000006</v>
      </c>
      <c r="AA337" s="31">
        <f>D337-Z337</f>
        <v>3435.9999999999418</v>
      </c>
      <c r="AB337" s="37">
        <f>Z337/D337</f>
        <v>0.9927815126050421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4128000</v>
      </c>
      <c r="C340" s="39">
        <f t="shared" si="182"/>
        <v>0</v>
      </c>
      <c r="D340" s="39">
        <f t="shared" si="182"/>
        <v>4128000</v>
      </c>
      <c r="E340" s="39">
        <f t="shared" si="182"/>
        <v>1136373.22</v>
      </c>
      <c r="F340" s="39">
        <f t="shared" si="182"/>
        <v>1104929.32</v>
      </c>
      <c r="G340" s="39">
        <f t="shared" si="182"/>
        <v>568817.15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305132.20999999996</v>
      </c>
      <c r="O340" s="39">
        <f t="shared" si="182"/>
        <v>380685.25</v>
      </c>
      <c r="P340" s="39">
        <f t="shared" si="182"/>
        <v>450555.76</v>
      </c>
      <c r="Q340" s="39">
        <f t="shared" si="182"/>
        <v>345872.66000000003</v>
      </c>
      <c r="R340" s="39">
        <f t="shared" si="182"/>
        <v>498616.59</v>
      </c>
      <c r="S340" s="39">
        <f t="shared" si="182"/>
        <v>260440.07</v>
      </c>
      <c r="T340" s="39">
        <f t="shared" si="182"/>
        <v>308660.90000000002</v>
      </c>
      <c r="U340" s="39">
        <f t="shared" si="182"/>
        <v>260156.25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2810119.69</v>
      </c>
      <c r="AA340" s="39">
        <f t="shared" si="182"/>
        <v>1317880.31</v>
      </c>
      <c r="AB340" s="40">
        <f>Z340/D340</f>
        <v>0.68074604893410851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4128000</v>
      </c>
      <c r="C342" s="39">
        <f t="shared" si="184"/>
        <v>0</v>
      </c>
      <c r="D342" s="39">
        <f t="shared" si="184"/>
        <v>4128000</v>
      </c>
      <c r="E342" s="39">
        <f t="shared" si="184"/>
        <v>1136373.22</v>
      </c>
      <c r="F342" s="39">
        <f t="shared" si="184"/>
        <v>1104929.32</v>
      </c>
      <c r="G342" s="39">
        <f t="shared" si="184"/>
        <v>568817.15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305132.20999999996</v>
      </c>
      <c r="O342" s="39">
        <f t="shared" si="184"/>
        <v>380685.25</v>
      </c>
      <c r="P342" s="39">
        <f t="shared" si="184"/>
        <v>450555.76</v>
      </c>
      <c r="Q342" s="39">
        <f t="shared" si="184"/>
        <v>345872.66000000003</v>
      </c>
      <c r="R342" s="39">
        <f t="shared" si="184"/>
        <v>498616.59</v>
      </c>
      <c r="S342" s="39">
        <f t="shared" si="184"/>
        <v>260440.07</v>
      </c>
      <c r="T342" s="39">
        <f t="shared" si="184"/>
        <v>308660.90000000002</v>
      </c>
      <c r="U342" s="39">
        <f t="shared" si="184"/>
        <v>260156.25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2810119.69</v>
      </c>
      <c r="AA342" s="39">
        <f t="shared" si="184"/>
        <v>1317880.31</v>
      </c>
      <c r="AB342" s="40">
        <f>Z342/D342</f>
        <v>0.68074604893410851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3652000</v>
      </c>
      <c r="C346" s="31">
        <f>[1]consoCURRENT!F7317</f>
        <v>0</v>
      </c>
      <c r="D346" s="31">
        <f>[1]consoCURRENT!G7317</f>
        <v>3652000</v>
      </c>
      <c r="E346" s="31">
        <f>[1]consoCURRENT!H7317</f>
        <v>822983.35000000009</v>
      </c>
      <c r="F346" s="31">
        <f>[1]consoCURRENT!I7317</f>
        <v>998594.15</v>
      </c>
      <c r="G346" s="31">
        <f>[1]consoCURRENT!J7317</f>
        <v>520312.42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260670.93</v>
      </c>
      <c r="O346" s="31">
        <f>[1]consoCURRENT!R7317</f>
        <v>302156.21000000002</v>
      </c>
      <c r="P346" s="31">
        <f>[1]consoCURRENT!S7317</f>
        <v>260156.21000000002</v>
      </c>
      <c r="Q346" s="31">
        <f>[1]consoCURRENT!T7317</f>
        <v>260156.21</v>
      </c>
      <c r="R346" s="31">
        <f>[1]consoCURRENT!U7317</f>
        <v>476492.21</v>
      </c>
      <c r="S346" s="31">
        <f>[1]consoCURRENT!V7317</f>
        <v>261945.73</v>
      </c>
      <c r="T346" s="31">
        <f>[1]consoCURRENT!W7317</f>
        <v>260156.21</v>
      </c>
      <c r="U346" s="31">
        <f>[1]consoCURRENT!X7317</f>
        <v>260156.21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2341889.92</v>
      </c>
      <c r="AA346" s="31">
        <f>D346-Z346</f>
        <v>1310110.08</v>
      </c>
      <c r="AB346" s="37">
        <f>Z346/D346</f>
        <v>0.641262300109529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635000</v>
      </c>
      <c r="C347" s="31">
        <f>[1]consoCURRENT!F7430</f>
        <v>0</v>
      </c>
      <c r="D347" s="31">
        <f>[1]consoCURRENT!G7430</f>
        <v>635000</v>
      </c>
      <c r="E347" s="31">
        <f>[1]consoCURRENT!H7430</f>
        <v>241423.71999999997</v>
      </c>
      <c r="F347" s="31">
        <f>[1]consoCURRENT!I7430</f>
        <v>-25120.300000000003</v>
      </c>
      <c r="G347" s="31">
        <f>[1]consoCURRENT!J7430</f>
        <v>144619.20000000001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116963.31999999999</v>
      </c>
      <c r="P347" s="31">
        <f>[1]consoCURRENT!S7430</f>
        <v>124460.4</v>
      </c>
      <c r="Q347" s="31">
        <f>[1]consoCURRENT!T7430</f>
        <v>33177.919999999998</v>
      </c>
      <c r="R347" s="31">
        <f>[1]consoCURRENT!U7430</f>
        <v>6771.78</v>
      </c>
      <c r="S347" s="31">
        <f>[1]consoCURRENT!V7430</f>
        <v>-65070</v>
      </c>
      <c r="T347" s="31">
        <f>[1]consoCURRENT!W7430</f>
        <v>115004</v>
      </c>
      <c r="U347" s="31">
        <f>[1]consoCURRENT!X7430</f>
        <v>29615.200000000001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360922.62</v>
      </c>
      <c r="AA347" s="31">
        <f>D347-Z347</f>
        <v>274077.38</v>
      </c>
      <c r="AB347" s="37">
        <f>Z347/D347</f>
        <v>0.56838207874015745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4287000</v>
      </c>
      <c r="C350" s="39">
        <f t="shared" si="186"/>
        <v>0</v>
      </c>
      <c r="D350" s="39">
        <f t="shared" si="186"/>
        <v>4287000</v>
      </c>
      <c r="E350" s="39">
        <f t="shared" si="186"/>
        <v>1064407.07</v>
      </c>
      <c r="F350" s="39">
        <f t="shared" si="186"/>
        <v>973473.85</v>
      </c>
      <c r="G350" s="39">
        <f t="shared" si="186"/>
        <v>664931.62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260670.93</v>
      </c>
      <c r="O350" s="39">
        <f t="shared" si="186"/>
        <v>419119.53</v>
      </c>
      <c r="P350" s="39">
        <f t="shared" si="186"/>
        <v>384616.61</v>
      </c>
      <c r="Q350" s="39">
        <f t="shared" si="186"/>
        <v>293334.13</v>
      </c>
      <c r="R350" s="39">
        <f t="shared" si="186"/>
        <v>483263.99000000005</v>
      </c>
      <c r="S350" s="39">
        <f t="shared" si="186"/>
        <v>196875.73</v>
      </c>
      <c r="T350" s="39">
        <f t="shared" si="186"/>
        <v>375160.20999999996</v>
      </c>
      <c r="U350" s="39">
        <f t="shared" si="186"/>
        <v>289771.40999999997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2702812.54</v>
      </c>
      <c r="AA350" s="39">
        <f t="shared" si="186"/>
        <v>1584187.46</v>
      </c>
      <c r="AB350" s="40">
        <f>Z350/D350</f>
        <v>0.63046711919757403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4287000</v>
      </c>
      <c r="C352" s="39">
        <f t="shared" si="188"/>
        <v>0</v>
      </c>
      <c r="D352" s="39">
        <f t="shared" si="188"/>
        <v>4287000</v>
      </c>
      <c r="E352" s="39">
        <f t="shared" si="188"/>
        <v>1064407.07</v>
      </c>
      <c r="F352" s="39">
        <f t="shared" si="188"/>
        <v>973473.85</v>
      </c>
      <c r="G352" s="39">
        <f t="shared" si="188"/>
        <v>664931.62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260670.93</v>
      </c>
      <c r="O352" s="39">
        <f t="shared" si="188"/>
        <v>419119.53</v>
      </c>
      <c r="P352" s="39">
        <f t="shared" si="188"/>
        <v>384616.61</v>
      </c>
      <c r="Q352" s="39">
        <f t="shared" si="188"/>
        <v>293334.13</v>
      </c>
      <c r="R352" s="39">
        <f t="shared" si="188"/>
        <v>483263.99000000005</v>
      </c>
      <c r="S352" s="39">
        <f t="shared" si="188"/>
        <v>196875.73</v>
      </c>
      <c r="T352" s="39">
        <f t="shared" si="188"/>
        <v>375160.20999999996</v>
      </c>
      <c r="U352" s="39">
        <f t="shared" si="188"/>
        <v>289771.40999999997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2702812.54</v>
      </c>
      <c r="AA352" s="39">
        <f t="shared" si="188"/>
        <v>1584187.46</v>
      </c>
      <c r="AB352" s="40">
        <f>Z352/D352</f>
        <v>0.63046711919757403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3652000</v>
      </c>
      <c r="C356" s="31">
        <f>[1]consoCURRENT!F7530</f>
        <v>0</v>
      </c>
      <c r="D356" s="31">
        <f>[1]consoCURRENT!G7530</f>
        <v>3652000</v>
      </c>
      <c r="E356" s="31">
        <f>[1]consoCURRENT!H7530</f>
        <v>711198.48</v>
      </c>
      <c r="F356" s="31">
        <f>[1]consoCURRENT!I7530</f>
        <v>881768.54999999993</v>
      </c>
      <c r="G356" s="31">
        <f>[1]consoCURRENT!J7530</f>
        <v>467418.33999999997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225066.16</v>
      </c>
      <c r="O356" s="31">
        <f>[1]consoCURRENT!R7530</f>
        <v>225066.16</v>
      </c>
      <c r="P356" s="31">
        <f>[1]consoCURRENT!S7530</f>
        <v>261066.16</v>
      </c>
      <c r="Q356" s="31">
        <f>[1]consoCURRENT!T7530</f>
        <v>225066.16</v>
      </c>
      <c r="R356" s="31">
        <f>[1]consoCURRENT!U7530</f>
        <v>412392.16</v>
      </c>
      <c r="S356" s="31">
        <f>[1]consoCURRENT!V7530</f>
        <v>244310.23</v>
      </c>
      <c r="T356" s="31">
        <f>[1]consoCURRENT!W7530</f>
        <v>207262.09</v>
      </c>
      <c r="U356" s="31">
        <f>[1]consoCURRENT!X7530</f>
        <v>260156.25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2060385.37</v>
      </c>
      <c r="AA356" s="31">
        <f>D356-Z356</f>
        <v>1591614.63</v>
      </c>
      <c r="AB356" s="37">
        <f>Z356/D356</f>
        <v>0.56418000273822566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569000</v>
      </c>
      <c r="C357" s="31">
        <f>[1]consoCURRENT!F7643</f>
        <v>0</v>
      </c>
      <c r="D357" s="31">
        <f>[1]consoCURRENT!G7643</f>
        <v>569000</v>
      </c>
      <c r="E357" s="31">
        <f>[1]consoCURRENT!H7643</f>
        <v>127264.41</v>
      </c>
      <c r="F357" s="31">
        <f>[1]consoCURRENT!I7643</f>
        <v>207272.95</v>
      </c>
      <c r="G357" s="31">
        <f>[1]consoCURRENT!J7643</f>
        <v>104691.36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19145.739999999998</v>
      </c>
      <c r="P357" s="31">
        <f>[1]consoCURRENT!S7643</f>
        <v>108118.67</v>
      </c>
      <c r="Q357" s="31">
        <f>[1]consoCURRENT!T7643</f>
        <v>131121.20000000001</v>
      </c>
      <c r="R357" s="31">
        <f>[1]consoCURRENT!U7643</f>
        <v>56907.68</v>
      </c>
      <c r="S357" s="31">
        <f>[1]consoCURRENT!V7643</f>
        <v>19244.07</v>
      </c>
      <c r="T357" s="31">
        <f>[1]consoCURRENT!W7643</f>
        <v>100491.36</v>
      </c>
      <c r="U357" s="31">
        <f>[1]consoCURRENT!X7643</f>
        <v>4200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439228.72000000003</v>
      </c>
      <c r="AA357" s="31">
        <f>D357-Z357</f>
        <v>129771.27999999997</v>
      </c>
      <c r="AB357" s="37">
        <f>Z357/D357</f>
        <v>0.77193096660808436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4221000</v>
      </c>
      <c r="C360" s="39">
        <f t="shared" si="190"/>
        <v>0</v>
      </c>
      <c r="D360" s="39">
        <f t="shared" si="190"/>
        <v>4221000</v>
      </c>
      <c r="E360" s="39">
        <f t="shared" si="190"/>
        <v>838462.89</v>
      </c>
      <c r="F360" s="39">
        <f t="shared" si="190"/>
        <v>1089041.5</v>
      </c>
      <c r="G360" s="39">
        <f t="shared" si="190"/>
        <v>572109.69999999995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225066.16</v>
      </c>
      <c r="O360" s="39">
        <f t="shared" si="190"/>
        <v>244211.9</v>
      </c>
      <c r="P360" s="39">
        <f t="shared" si="190"/>
        <v>369184.83</v>
      </c>
      <c r="Q360" s="39">
        <f t="shared" si="190"/>
        <v>356187.36</v>
      </c>
      <c r="R360" s="39">
        <f t="shared" si="190"/>
        <v>469299.83999999997</v>
      </c>
      <c r="S360" s="39">
        <f t="shared" si="190"/>
        <v>263554.3</v>
      </c>
      <c r="T360" s="39">
        <f t="shared" si="190"/>
        <v>307753.45</v>
      </c>
      <c r="U360" s="39">
        <f t="shared" si="190"/>
        <v>264356.25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2499614.0900000003</v>
      </c>
      <c r="AA360" s="39">
        <f t="shared" si="190"/>
        <v>1721385.91</v>
      </c>
      <c r="AB360" s="40">
        <f>Z360/D360</f>
        <v>0.59218528547737515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4221000</v>
      </c>
      <c r="C362" s="39">
        <f t="shared" si="192"/>
        <v>0</v>
      </c>
      <c r="D362" s="39">
        <f t="shared" si="192"/>
        <v>4221000</v>
      </c>
      <c r="E362" s="39">
        <f t="shared" si="192"/>
        <v>838462.89</v>
      </c>
      <c r="F362" s="39">
        <f t="shared" si="192"/>
        <v>1089041.5</v>
      </c>
      <c r="G362" s="39">
        <f t="shared" si="192"/>
        <v>572109.69999999995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225066.16</v>
      </c>
      <c r="O362" s="39">
        <f t="shared" si="192"/>
        <v>244211.9</v>
      </c>
      <c r="P362" s="39">
        <f t="shared" si="192"/>
        <v>369184.83</v>
      </c>
      <c r="Q362" s="39">
        <f t="shared" si="192"/>
        <v>356187.36</v>
      </c>
      <c r="R362" s="39">
        <f t="shared" si="192"/>
        <v>469299.83999999997</v>
      </c>
      <c r="S362" s="39">
        <f t="shared" si="192"/>
        <v>263554.3</v>
      </c>
      <c r="T362" s="39">
        <f t="shared" si="192"/>
        <v>307753.45</v>
      </c>
      <c r="U362" s="39">
        <f t="shared" si="192"/>
        <v>264356.25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2499614.0900000003</v>
      </c>
      <c r="AA362" s="39">
        <f t="shared" si="192"/>
        <v>1721385.91</v>
      </c>
      <c r="AB362" s="40">
        <f>Z362/D362</f>
        <v>0.59218528547737515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3652000</v>
      </c>
      <c r="C366" s="31">
        <f>[1]consoCURRENT!F7743</f>
        <v>0</v>
      </c>
      <c r="D366" s="31">
        <f>[1]consoCURRENT!G7743</f>
        <v>3652000</v>
      </c>
      <c r="E366" s="31">
        <f>[1]consoCURRENT!H7743</f>
        <v>1507476.75</v>
      </c>
      <c r="F366" s="31">
        <f>[1]consoCURRENT!I7743</f>
        <v>309259.73</v>
      </c>
      <c r="G366" s="31">
        <f>[1]consoCURRENT!J7743</f>
        <v>518732.84000000032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1411836.25</v>
      </c>
      <c r="O366" s="31">
        <f>[1]consoCURRENT!R7743</f>
        <v>29820.25</v>
      </c>
      <c r="P366" s="31">
        <f>[1]consoCURRENT!S7743</f>
        <v>65820.25</v>
      </c>
      <c r="Q366" s="31">
        <f>[1]consoCURRENT!T7743</f>
        <v>6000</v>
      </c>
      <c r="R366" s="31">
        <f>[1]consoCURRENT!U7743</f>
        <v>246156.25</v>
      </c>
      <c r="S366" s="31">
        <f>[1]consoCURRENT!V7743</f>
        <v>57103.479999999981</v>
      </c>
      <c r="T366" s="31">
        <f>[1]consoCURRENT!W7743</f>
        <v>251701.16999999993</v>
      </c>
      <c r="U366" s="31">
        <f>[1]consoCURRENT!X7743</f>
        <v>267031.67000000039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2335469.3200000003</v>
      </c>
      <c r="AA366" s="31">
        <f>D366-Z366</f>
        <v>1316530.6799999997</v>
      </c>
      <c r="AB366" s="37">
        <f>Z366/D366</f>
        <v>0.63950419496166488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522000</v>
      </c>
      <c r="C367" s="31">
        <f>[1]consoCURRENT!F7856</f>
        <v>0</v>
      </c>
      <c r="D367" s="31">
        <f>[1]consoCURRENT!G7856</f>
        <v>522000</v>
      </c>
      <c r="E367" s="31">
        <f>[1]consoCURRENT!H7856</f>
        <v>169732.52</v>
      </c>
      <c r="F367" s="31">
        <f>[1]consoCURRENT!I7856</f>
        <v>131415.51</v>
      </c>
      <c r="G367" s="31">
        <f>[1]consoCURRENT!J7856</f>
        <v>130814.97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60099</v>
      </c>
      <c r="O367" s="31">
        <f>[1]consoCURRENT!R7856</f>
        <v>-10573.189999999999</v>
      </c>
      <c r="P367" s="31">
        <f>[1]consoCURRENT!S7856</f>
        <v>120206.71</v>
      </c>
      <c r="Q367" s="31">
        <f>[1]consoCURRENT!T7856</f>
        <v>69005.81</v>
      </c>
      <c r="R367" s="31">
        <f>[1]consoCURRENT!U7856</f>
        <v>27914.219999999998</v>
      </c>
      <c r="S367" s="31">
        <f>[1]consoCURRENT!V7856</f>
        <v>34495.480000000003</v>
      </c>
      <c r="T367" s="31">
        <f>[1]consoCURRENT!W7856</f>
        <v>75304.97</v>
      </c>
      <c r="U367" s="31">
        <f>[1]consoCURRENT!X7856</f>
        <v>55510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431963</v>
      </c>
      <c r="AA367" s="31">
        <f>D367-Z367</f>
        <v>90037</v>
      </c>
      <c r="AB367" s="37">
        <f>Z367/D367</f>
        <v>0.82751532567049813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4174000</v>
      </c>
      <c r="C370" s="39">
        <f t="shared" si="194"/>
        <v>0</v>
      </c>
      <c r="D370" s="39">
        <f t="shared" si="194"/>
        <v>4174000</v>
      </c>
      <c r="E370" s="39">
        <f t="shared" si="194"/>
        <v>1677209.27</v>
      </c>
      <c r="F370" s="39">
        <f t="shared" si="194"/>
        <v>440675.24</v>
      </c>
      <c r="G370" s="39">
        <f t="shared" si="194"/>
        <v>649547.81000000029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1471935.25</v>
      </c>
      <c r="O370" s="39">
        <f t="shared" si="194"/>
        <v>19247.060000000001</v>
      </c>
      <c r="P370" s="39">
        <f t="shared" si="194"/>
        <v>186026.96000000002</v>
      </c>
      <c r="Q370" s="39">
        <f t="shared" si="194"/>
        <v>75005.81</v>
      </c>
      <c r="R370" s="39">
        <f t="shared" si="194"/>
        <v>274070.46999999997</v>
      </c>
      <c r="S370" s="39">
        <f t="shared" si="194"/>
        <v>91598.959999999992</v>
      </c>
      <c r="T370" s="39">
        <f t="shared" si="194"/>
        <v>327006.1399999999</v>
      </c>
      <c r="U370" s="39">
        <f t="shared" si="194"/>
        <v>322541.67000000039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2767432.3200000003</v>
      </c>
      <c r="AA370" s="39">
        <f t="shared" si="194"/>
        <v>1406567.6799999997</v>
      </c>
      <c r="AB370" s="40">
        <f>Z370/D370</f>
        <v>0.66301684714901776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4174000</v>
      </c>
      <c r="C372" s="39">
        <f t="shared" si="196"/>
        <v>0</v>
      </c>
      <c r="D372" s="39">
        <f t="shared" si="196"/>
        <v>4174000</v>
      </c>
      <c r="E372" s="39">
        <f t="shared" si="196"/>
        <v>1677209.27</v>
      </c>
      <c r="F372" s="39">
        <f t="shared" si="196"/>
        <v>440675.24</v>
      </c>
      <c r="G372" s="39">
        <f t="shared" si="196"/>
        <v>649547.81000000029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1471935.25</v>
      </c>
      <c r="O372" s="39">
        <f t="shared" si="196"/>
        <v>19247.060000000001</v>
      </c>
      <c r="P372" s="39">
        <f t="shared" si="196"/>
        <v>186026.96000000002</v>
      </c>
      <c r="Q372" s="39">
        <f t="shared" si="196"/>
        <v>75005.81</v>
      </c>
      <c r="R372" s="39">
        <f t="shared" si="196"/>
        <v>274070.46999999997</v>
      </c>
      <c r="S372" s="39">
        <f t="shared" si="196"/>
        <v>91598.959999999992</v>
      </c>
      <c r="T372" s="39">
        <f t="shared" si="196"/>
        <v>327006.1399999999</v>
      </c>
      <c r="U372" s="39">
        <f t="shared" si="196"/>
        <v>322541.67000000039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2767432.3200000003</v>
      </c>
      <c r="AA372" s="39">
        <f t="shared" si="196"/>
        <v>1406567.6799999997</v>
      </c>
      <c r="AB372" s="40">
        <f>Z372/D372</f>
        <v>0.66301684714901776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</row>
    <row r="375" spans="1:29" s="33" customFormat="1" ht="15" customHeight="1" x14ac:dyDescent="0.25">
      <c r="A375" s="46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3665000</v>
      </c>
      <c r="C376" s="31">
        <f>[1]consoCURRENT!F7956</f>
        <v>0</v>
      </c>
      <c r="D376" s="31">
        <f>[1]consoCURRENT!G7956</f>
        <v>3665000</v>
      </c>
      <c r="E376" s="31">
        <f>[1]consoCURRENT!H7956</f>
        <v>745238.56</v>
      </c>
      <c r="F376" s="31">
        <f>[1]consoCURRENT!I7956</f>
        <v>914563.52</v>
      </c>
      <c r="G376" s="31">
        <f>[1]consoCURRENT!J7956</f>
        <v>476292.4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227783.28</v>
      </c>
      <c r="O376" s="31">
        <f>[1]consoCURRENT!R7956</f>
        <v>239319.08</v>
      </c>
      <c r="P376" s="31">
        <f>[1]consoCURRENT!S7956</f>
        <v>278136.2</v>
      </c>
      <c r="Q376" s="31">
        <f>[1]consoCURRENT!T7956</f>
        <v>239408.12</v>
      </c>
      <c r="R376" s="31">
        <f>[1]consoCURRENT!U7956</f>
        <v>437009.2</v>
      </c>
      <c r="S376" s="31">
        <f>[1]consoCURRENT!V7956</f>
        <v>238146.2</v>
      </c>
      <c r="T376" s="31">
        <f>[1]consoCURRENT!W7956</f>
        <v>210863</v>
      </c>
      <c r="U376" s="31">
        <f>[1]consoCURRENT!X7956</f>
        <v>265429.40000000002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2136094.48</v>
      </c>
      <c r="AA376" s="31">
        <f>D376-Z376</f>
        <v>1528905.52</v>
      </c>
      <c r="AB376" s="37">
        <f>Z376/D376</f>
        <v>0.58283614733969991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731000</v>
      </c>
      <c r="C377" s="31">
        <f>[1]consoCURRENT!F8069</f>
        <v>0</v>
      </c>
      <c r="D377" s="31">
        <f>[1]consoCURRENT!G8069</f>
        <v>731000</v>
      </c>
      <c r="E377" s="31">
        <f>[1]consoCURRENT!H8069</f>
        <v>17410</v>
      </c>
      <c r="F377" s="31">
        <f>[1]consoCURRENT!I8069</f>
        <v>271403.03000000003</v>
      </c>
      <c r="G377" s="31">
        <f>[1]consoCURRENT!J8069</f>
        <v>170541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11330</v>
      </c>
      <c r="P377" s="31">
        <f>[1]consoCURRENT!S8069</f>
        <v>6080</v>
      </c>
      <c r="Q377" s="31">
        <f>[1]consoCURRENT!T8069</f>
        <v>156241.03</v>
      </c>
      <c r="R377" s="31">
        <f>[1]consoCURRENT!U8069</f>
        <v>73922</v>
      </c>
      <c r="S377" s="31">
        <f>[1]consoCURRENT!V8069</f>
        <v>41240</v>
      </c>
      <c r="T377" s="31">
        <f>[1]consoCURRENT!W8069</f>
        <v>121823</v>
      </c>
      <c r="U377" s="31">
        <f>[1]consoCURRENT!X8069</f>
        <v>48718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459354.03</v>
      </c>
      <c r="AA377" s="31">
        <f>D377-Z377</f>
        <v>271645.96999999997</v>
      </c>
      <c r="AB377" s="37">
        <f>Z377/D377</f>
        <v>0.62839128590971272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4396000</v>
      </c>
      <c r="C380" s="39">
        <f t="shared" si="198"/>
        <v>0</v>
      </c>
      <c r="D380" s="39">
        <f t="shared" si="198"/>
        <v>4396000</v>
      </c>
      <c r="E380" s="39">
        <f t="shared" si="198"/>
        <v>762648.56</v>
      </c>
      <c r="F380" s="39">
        <f t="shared" si="198"/>
        <v>1185966.55</v>
      </c>
      <c r="G380" s="39">
        <f t="shared" si="198"/>
        <v>646833.4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227783.28</v>
      </c>
      <c r="O380" s="39">
        <f t="shared" si="198"/>
        <v>250649.08</v>
      </c>
      <c r="P380" s="39">
        <f t="shared" si="198"/>
        <v>284216.2</v>
      </c>
      <c r="Q380" s="39">
        <f t="shared" si="198"/>
        <v>395649.15</v>
      </c>
      <c r="R380" s="39">
        <f t="shared" si="198"/>
        <v>510931.20000000001</v>
      </c>
      <c r="S380" s="39">
        <f t="shared" si="198"/>
        <v>279386.2</v>
      </c>
      <c r="T380" s="39">
        <f t="shared" si="198"/>
        <v>332686</v>
      </c>
      <c r="U380" s="39">
        <f t="shared" si="198"/>
        <v>314147.40000000002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2595448.5099999998</v>
      </c>
      <c r="AA380" s="39">
        <f t="shared" si="198"/>
        <v>1800551.49</v>
      </c>
      <c r="AB380" s="40">
        <f>Z380/D380</f>
        <v>0.59041139899909001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4396000</v>
      </c>
      <c r="C382" s="39">
        <f t="shared" si="200"/>
        <v>0</v>
      </c>
      <c r="D382" s="39">
        <f t="shared" si="200"/>
        <v>4396000</v>
      </c>
      <c r="E382" s="39">
        <f t="shared" si="200"/>
        <v>762648.56</v>
      </c>
      <c r="F382" s="39">
        <f t="shared" si="200"/>
        <v>1185966.55</v>
      </c>
      <c r="G382" s="39">
        <f t="shared" si="200"/>
        <v>646833.4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227783.28</v>
      </c>
      <c r="O382" s="39">
        <f t="shared" si="200"/>
        <v>250649.08</v>
      </c>
      <c r="P382" s="39">
        <f t="shared" si="200"/>
        <v>284216.2</v>
      </c>
      <c r="Q382" s="39">
        <f t="shared" si="200"/>
        <v>395649.15</v>
      </c>
      <c r="R382" s="39">
        <f t="shared" si="200"/>
        <v>510931.20000000001</v>
      </c>
      <c r="S382" s="39">
        <f t="shared" si="200"/>
        <v>279386.2</v>
      </c>
      <c r="T382" s="39">
        <f t="shared" si="200"/>
        <v>332686</v>
      </c>
      <c r="U382" s="39">
        <f t="shared" si="200"/>
        <v>314147.40000000002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2595448.5099999998</v>
      </c>
      <c r="AA382" s="39">
        <f t="shared" si="200"/>
        <v>1800551.49</v>
      </c>
      <c r="AB382" s="40">
        <f>Z382/D382</f>
        <v>0.59041139899909001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</row>
    <row r="385" spans="1:29" s="33" customFormat="1" ht="15" customHeight="1" x14ac:dyDescent="0.25">
      <c r="A385" s="46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5557000</v>
      </c>
      <c r="C386" s="31">
        <f>[1]consoCURRENT!F8169</f>
        <v>0</v>
      </c>
      <c r="D386" s="31">
        <f>[1]consoCURRENT!G8169</f>
        <v>5557000</v>
      </c>
      <c r="E386" s="31">
        <f>[1]consoCURRENT!H8169</f>
        <v>1245546.9900000002</v>
      </c>
      <c r="F386" s="31">
        <f>[1]consoCURRENT!I8169</f>
        <v>1525316.9900000002</v>
      </c>
      <c r="G386" s="31">
        <f>[1]consoCURRENT!J8169</f>
        <v>790804.56999999983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397182.33000000019</v>
      </c>
      <c r="O386" s="31">
        <f>[1]consoCURRENT!R8169</f>
        <v>397182.33000000007</v>
      </c>
      <c r="P386" s="31">
        <f>[1]consoCURRENT!S8169</f>
        <v>451182.33</v>
      </c>
      <c r="Q386" s="31">
        <f>[1]consoCURRENT!T8169</f>
        <v>397182.33000000007</v>
      </c>
      <c r="R386" s="31">
        <f>[1]consoCURRENT!U8169</f>
        <v>1082722.33</v>
      </c>
      <c r="S386" s="31">
        <f>[1]consoCURRENT!V8169</f>
        <v>45412.33</v>
      </c>
      <c r="T386" s="31">
        <f>[1]consoCURRENT!W8169</f>
        <v>393622.23999999993</v>
      </c>
      <c r="U386" s="31">
        <f>[1]consoCURRENT!X8169</f>
        <v>397182.32999999996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3561668.5500000003</v>
      </c>
      <c r="AA386" s="31">
        <f>D386-Z386</f>
        <v>1995331.4499999997</v>
      </c>
      <c r="AB386" s="37">
        <f>Z386/D386</f>
        <v>0.64093369623897789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621000</v>
      </c>
      <c r="C387" s="31">
        <f>[1]consoCURRENT!F8282</f>
        <v>0</v>
      </c>
      <c r="D387" s="31">
        <f>[1]consoCURRENT!G8282</f>
        <v>621000</v>
      </c>
      <c r="E387" s="31">
        <f>[1]consoCURRENT!H8282</f>
        <v>173214.99</v>
      </c>
      <c r="F387" s="31">
        <f>[1]consoCURRENT!I8282</f>
        <v>226858.77000000002</v>
      </c>
      <c r="G387" s="31">
        <f>[1]consoCURRENT!J8282</f>
        <v>70220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92028.26999999999</v>
      </c>
      <c r="O387" s="31">
        <f>[1]consoCURRENT!R8282</f>
        <v>-18617.879999999997</v>
      </c>
      <c r="P387" s="31">
        <f>[1]consoCURRENT!S8282</f>
        <v>99804.6</v>
      </c>
      <c r="Q387" s="31">
        <f>[1]consoCURRENT!T8282</f>
        <v>114088.84</v>
      </c>
      <c r="R387" s="31">
        <f>[1]consoCURRENT!U8282</f>
        <v>108286.93000000001</v>
      </c>
      <c r="S387" s="31">
        <f>[1]consoCURRENT!V8282</f>
        <v>4483</v>
      </c>
      <c r="T387" s="31">
        <f>[1]consoCURRENT!W8282</f>
        <v>26433.08</v>
      </c>
      <c r="U387" s="31">
        <f>[1]consoCURRENT!X8282</f>
        <v>43786.92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470293.75999999995</v>
      </c>
      <c r="AA387" s="31">
        <f>D387-Z387</f>
        <v>150706.24000000005</v>
      </c>
      <c r="AB387" s="37">
        <f>Z387/D387</f>
        <v>0.75731684380032194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6178000</v>
      </c>
      <c r="C390" s="39">
        <f t="shared" si="202"/>
        <v>0</v>
      </c>
      <c r="D390" s="39">
        <f t="shared" si="202"/>
        <v>6178000</v>
      </c>
      <c r="E390" s="39">
        <f t="shared" si="202"/>
        <v>1418761.9800000002</v>
      </c>
      <c r="F390" s="39">
        <f t="shared" si="202"/>
        <v>1752175.7600000002</v>
      </c>
      <c r="G390" s="39">
        <f t="shared" si="202"/>
        <v>861024.56999999983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489210.60000000021</v>
      </c>
      <c r="O390" s="39">
        <f t="shared" si="202"/>
        <v>378564.45000000007</v>
      </c>
      <c r="P390" s="39">
        <f t="shared" si="202"/>
        <v>550986.93000000005</v>
      </c>
      <c r="Q390" s="39">
        <f t="shared" si="202"/>
        <v>511271.17000000004</v>
      </c>
      <c r="R390" s="39">
        <f t="shared" si="202"/>
        <v>1191009.26</v>
      </c>
      <c r="S390" s="39">
        <f t="shared" si="202"/>
        <v>49895.33</v>
      </c>
      <c r="T390" s="39">
        <f t="shared" si="202"/>
        <v>420055.31999999995</v>
      </c>
      <c r="U390" s="39">
        <f t="shared" si="202"/>
        <v>440969.24999999994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4031962.31</v>
      </c>
      <c r="AA390" s="39">
        <f t="shared" si="202"/>
        <v>2146037.69</v>
      </c>
      <c r="AB390" s="40">
        <f>Z390/D390</f>
        <v>0.65263229362253161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6178000</v>
      </c>
      <c r="C392" s="39">
        <f t="shared" si="204"/>
        <v>0</v>
      </c>
      <c r="D392" s="39">
        <f t="shared" si="204"/>
        <v>6178000</v>
      </c>
      <c r="E392" s="39">
        <f t="shared" si="204"/>
        <v>1418761.9800000002</v>
      </c>
      <c r="F392" s="39">
        <f t="shared" si="204"/>
        <v>1752175.7600000002</v>
      </c>
      <c r="G392" s="39">
        <f t="shared" si="204"/>
        <v>861024.56999999983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489210.60000000021</v>
      </c>
      <c r="O392" s="39">
        <f t="shared" si="204"/>
        <v>378564.45000000007</v>
      </c>
      <c r="P392" s="39">
        <f t="shared" si="204"/>
        <v>550986.93000000005</v>
      </c>
      <c r="Q392" s="39">
        <f t="shared" si="204"/>
        <v>511271.17000000004</v>
      </c>
      <c r="R392" s="39">
        <f t="shared" si="204"/>
        <v>1191009.26</v>
      </c>
      <c r="S392" s="39">
        <f t="shared" si="204"/>
        <v>49895.33</v>
      </c>
      <c r="T392" s="39">
        <f t="shared" si="204"/>
        <v>420055.31999999995</v>
      </c>
      <c r="U392" s="39">
        <f t="shared" si="204"/>
        <v>440969.24999999994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4031962.31</v>
      </c>
      <c r="AA392" s="39">
        <f t="shared" si="204"/>
        <v>2146037.69</v>
      </c>
      <c r="AB392" s="40">
        <f>Z392/D392</f>
        <v>0.65263229362253161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3652000</v>
      </c>
      <c r="C396" s="31">
        <f>[1]consoCURRENT!F8382</f>
        <v>0</v>
      </c>
      <c r="D396" s="31">
        <f>[1]consoCURRENT!G8382</f>
        <v>3652000</v>
      </c>
      <c r="E396" s="31">
        <f>[1]consoCURRENT!H8382</f>
        <v>796322.96</v>
      </c>
      <c r="F396" s="31">
        <f>[1]consoCURRENT!I8382</f>
        <v>992921.05</v>
      </c>
      <c r="G396" s="31">
        <f>[1]consoCURRENT!J8382</f>
        <v>521012.6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233310.52</v>
      </c>
      <c r="O396" s="31">
        <f>[1]consoCURRENT!R8382</f>
        <v>292696.32000000001</v>
      </c>
      <c r="P396" s="31">
        <f>[1]consoCURRENT!S8382</f>
        <v>270316.12</v>
      </c>
      <c r="Q396" s="31">
        <f>[1]consoCURRENT!T8382</f>
        <v>259641.5</v>
      </c>
      <c r="R396" s="31">
        <f>[1]consoCURRENT!U8382</f>
        <v>476492.25</v>
      </c>
      <c r="S396" s="31">
        <f>[1]consoCURRENT!V8382</f>
        <v>256787.3</v>
      </c>
      <c r="T396" s="31">
        <f>[1]consoCURRENT!W8382</f>
        <v>287516.67</v>
      </c>
      <c r="U396" s="31">
        <f>[1]consoCURRENT!X8382</f>
        <v>233495.93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2310256.61</v>
      </c>
      <c r="AA396" s="31">
        <f>D396-Z396</f>
        <v>1341743.3900000001</v>
      </c>
      <c r="AB396" s="37">
        <f>Z396/D396</f>
        <v>0.63260038608981373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557000</v>
      </c>
      <c r="C397" s="31">
        <f>[1]consoCURRENT!F8495</f>
        <v>0</v>
      </c>
      <c r="D397" s="31">
        <f>[1]consoCURRENT!G8495</f>
        <v>557000</v>
      </c>
      <c r="E397" s="31">
        <f>[1]consoCURRENT!H8495</f>
        <v>90670</v>
      </c>
      <c r="F397" s="31">
        <f>[1]consoCURRENT!I8495</f>
        <v>157410.41</v>
      </c>
      <c r="G397" s="31">
        <f>[1]consoCURRENT!J8495</f>
        <v>-4052.41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36560</v>
      </c>
      <c r="P397" s="31">
        <f>[1]consoCURRENT!S8495</f>
        <v>54110</v>
      </c>
      <c r="Q397" s="31">
        <f>[1]consoCURRENT!T8495</f>
        <v>9700</v>
      </c>
      <c r="R397" s="31">
        <f>[1]consoCURRENT!U8495</f>
        <v>30000</v>
      </c>
      <c r="S397" s="31">
        <f>[1]consoCURRENT!V8495</f>
        <v>117710.40999999999</v>
      </c>
      <c r="T397" s="31">
        <f>[1]consoCURRENT!W8495</f>
        <v>-19021.41</v>
      </c>
      <c r="U397" s="31">
        <f>[1]consoCURRENT!X8495</f>
        <v>14969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244027.99999999997</v>
      </c>
      <c r="AA397" s="31">
        <f>D397-Z397</f>
        <v>312972</v>
      </c>
      <c r="AB397" s="37">
        <f>Z397/D397</f>
        <v>0.43811131059245956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4209000</v>
      </c>
      <c r="C400" s="39">
        <f t="shared" si="206"/>
        <v>0</v>
      </c>
      <c r="D400" s="39">
        <f t="shared" si="206"/>
        <v>4209000</v>
      </c>
      <c r="E400" s="39">
        <f t="shared" si="206"/>
        <v>886992.96</v>
      </c>
      <c r="F400" s="39">
        <f t="shared" si="206"/>
        <v>1150331.46</v>
      </c>
      <c r="G400" s="39">
        <f t="shared" si="206"/>
        <v>516960.19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233310.52</v>
      </c>
      <c r="O400" s="39">
        <f t="shared" si="206"/>
        <v>329256.32000000001</v>
      </c>
      <c r="P400" s="39">
        <f t="shared" si="206"/>
        <v>324426.12</v>
      </c>
      <c r="Q400" s="39">
        <f t="shared" si="206"/>
        <v>269341.5</v>
      </c>
      <c r="R400" s="39">
        <f t="shared" si="206"/>
        <v>506492.25</v>
      </c>
      <c r="S400" s="39">
        <f t="shared" si="206"/>
        <v>374497.70999999996</v>
      </c>
      <c r="T400" s="39">
        <f t="shared" si="206"/>
        <v>268495.26</v>
      </c>
      <c r="U400" s="39">
        <f t="shared" si="206"/>
        <v>248464.93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2554284.61</v>
      </c>
      <c r="AA400" s="39">
        <f t="shared" si="206"/>
        <v>1654715.3900000001</v>
      </c>
      <c r="AB400" s="40">
        <f>Z400/D400</f>
        <v>0.60686258256117842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4209000</v>
      </c>
      <c r="C402" s="39">
        <f t="shared" si="208"/>
        <v>0</v>
      </c>
      <c r="D402" s="39">
        <f t="shared" si="208"/>
        <v>4209000</v>
      </c>
      <c r="E402" s="39">
        <f t="shared" si="208"/>
        <v>886992.96</v>
      </c>
      <c r="F402" s="39">
        <f t="shared" si="208"/>
        <v>1150331.46</v>
      </c>
      <c r="G402" s="39">
        <f t="shared" si="208"/>
        <v>516960.19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233310.52</v>
      </c>
      <c r="O402" s="39">
        <f t="shared" si="208"/>
        <v>329256.32000000001</v>
      </c>
      <c r="P402" s="39">
        <f t="shared" si="208"/>
        <v>324426.12</v>
      </c>
      <c r="Q402" s="39">
        <f t="shared" si="208"/>
        <v>269341.5</v>
      </c>
      <c r="R402" s="39">
        <f t="shared" si="208"/>
        <v>506492.25</v>
      </c>
      <c r="S402" s="39">
        <f t="shared" si="208"/>
        <v>374497.70999999996</v>
      </c>
      <c r="T402" s="39">
        <f t="shared" si="208"/>
        <v>268495.26</v>
      </c>
      <c r="U402" s="39">
        <f t="shared" si="208"/>
        <v>248464.93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2554284.61</v>
      </c>
      <c r="AA402" s="39">
        <f t="shared" si="208"/>
        <v>1654715.3900000001</v>
      </c>
      <c r="AB402" s="40">
        <f>Z402/D402</f>
        <v>0.60686258256117842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3665000</v>
      </c>
      <c r="C406" s="31">
        <f>[1]consoCURRENT!F8595</f>
        <v>0</v>
      </c>
      <c r="D406" s="31">
        <f>[1]consoCURRENT!G8595</f>
        <v>3665000</v>
      </c>
      <c r="E406" s="31">
        <f>[1]consoCURRENT!H8595</f>
        <v>1264812.21</v>
      </c>
      <c r="F406" s="31">
        <f>[1]consoCURRENT!I8595</f>
        <v>866804.42999999993</v>
      </c>
      <c r="G406" s="31">
        <f>[1]consoCURRENT!J8595</f>
        <v>526312.5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324156.79999999999</v>
      </c>
      <c r="O406" s="31">
        <f>[1]consoCURRENT!R8595</f>
        <v>303485.09999999998</v>
      </c>
      <c r="P406" s="31">
        <f>[1]consoCURRENT!S8595</f>
        <v>637170.31000000006</v>
      </c>
      <c r="Q406" s="31">
        <f>[1]consoCURRENT!T8595</f>
        <v>262256.25</v>
      </c>
      <c r="R406" s="31">
        <f>[1]consoCURRENT!U8595</f>
        <v>344391.93</v>
      </c>
      <c r="S406" s="31">
        <f>[1]consoCURRENT!V8595</f>
        <v>260156.25</v>
      </c>
      <c r="T406" s="31">
        <f>[1]consoCURRENT!W8595</f>
        <v>266156.25</v>
      </c>
      <c r="U406" s="31">
        <f>[1]consoCURRENT!X8595</f>
        <v>260156.25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2657929.1399999997</v>
      </c>
      <c r="AA406" s="31">
        <f>D406-Z406</f>
        <v>1007070.8600000003</v>
      </c>
      <c r="AB406" s="37">
        <f>Z406/D406</f>
        <v>0.72521941064120043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520000</v>
      </c>
      <c r="C407" s="31">
        <f>[1]consoCURRENT!F8708</f>
        <v>0</v>
      </c>
      <c r="D407" s="31">
        <f>[1]consoCURRENT!G8708</f>
        <v>520000</v>
      </c>
      <c r="E407" s="31">
        <f>[1]consoCURRENT!H8708</f>
        <v>130226</v>
      </c>
      <c r="F407" s="31">
        <f>[1]consoCURRENT!I8708</f>
        <v>214897</v>
      </c>
      <c r="G407" s="31">
        <f>[1]consoCURRENT!J8708</f>
        <v>119366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50300</v>
      </c>
      <c r="O407" s="31">
        <f>[1]consoCURRENT!R8708</f>
        <v>39426</v>
      </c>
      <c r="P407" s="31">
        <f>[1]consoCURRENT!S8708</f>
        <v>40500</v>
      </c>
      <c r="Q407" s="31">
        <f>[1]consoCURRENT!T8708</f>
        <v>50000</v>
      </c>
      <c r="R407" s="31">
        <f>[1]consoCURRENT!U8708</f>
        <v>83841</v>
      </c>
      <c r="S407" s="31">
        <f>[1]consoCURRENT!V8708</f>
        <v>81056</v>
      </c>
      <c r="T407" s="31">
        <f>[1]consoCURRENT!W8708</f>
        <v>8756</v>
      </c>
      <c r="U407" s="31">
        <f>[1]consoCURRENT!X8708</f>
        <v>110610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464489</v>
      </c>
      <c r="AA407" s="31">
        <f>D407-Z407</f>
        <v>55511</v>
      </c>
      <c r="AB407" s="37">
        <f>Z407/D407</f>
        <v>0.89324807692307695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4185000</v>
      </c>
      <c r="C410" s="39">
        <f t="shared" si="210"/>
        <v>0</v>
      </c>
      <c r="D410" s="39">
        <f t="shared" si="210"/>
        <v>4185000</v>
      </c>
      <c r="E410" s="39">
        <f t="shared" si="210"/>
        <v>1395038.21</v>
      </c>
      <c r="F410" s="39">
        <f t="shared" si="210"/>
        <v>1081701.43</v>
      </c>
      <c r="G410" s="39">
        <f t="shared" si="210"/>
        <v>645678.5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374456.8</v>
      </c>
      <c r="O410" s="39">
        <f t="shared" si="210"/>
        <v>342911.1</v>
      </c>
      <c r="P410" s="39">
        <f t="shared" si="210"/>
        <v>677670.31</v>
      </c>
      <c r="Q410" s="39">
        <f t="shared" si="210"/>
        <v>312256.25</v>
      </c>
      <c r="R410" s="39">
        <f t="shared" si="210"/>
        <v>428232.93</v>
      </c>
      <c r="S410" s="39">
        <f t="shared" si="210"/>
        <v>341212.25</v>
      </c>
      <c r="T410" s="39">
        <f t="shared" si="210"/>
        <v>274912.25</v>
      </c>
      <c r="U410" s="39">
        <f t="shared" si="210"/>
        <v>370766.25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3122418.1399999997</v>
      </c>
      <c r="AA410" s="39">
        <f t="shared" si="210"/>
        <v>1062581.8600000003</v>
      </c>
      <c r="AB410" s="40">
        <f>Z410/D410</f>
        <v>0.7460975244922341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4185000</v>
      </c>
      <c r="C412" s="39">
        <f t="shared" si="212"/>
        <v>0</v>
      </c>
      <c r="D412" s="39">
        <f t="shared" si="212"/>
        <v>4185000</v>
      </c>
      <c r="E412" s="39">
        <f t="shared" si="212"/>
        <v>1395038.21</v>
      </c>
      <c r="F412" s="39">
        <f t="shared" si="212"/>
        <v>1081701.43</v>
      </c>
      <c r="G412" s="39">
        <f t="shared" si="212"/>
        <v>645678.5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374456.8</v>
      </c>
      <c r="O412" s="39">
        <f t="shared" si="212"/>
        <v>342911.1</v>
      </c>
      <c r="P412" s="39">
        <f t="shared" si="212"/>
        <v>677670.31</v>
      </c>
      <c r="Q412" s="39">
        <f t="shared" si="212"/>
        <v>312256.25</v>
      </c>
      <c r="R412" s="39">
        <f t="shared" si="212"/>
        <v>428232.93</v>
      </c>
      <c r="S412" s="39">
        <f t="shared" si="212"/>
        <v>341212.25</v>
      </c>
      <c r="T412" s="39">
        <f t="shared" si="212"/>
        <v>274912.25</v>
      </c>
      <c r="U412" s="39">
        <f t="shared" si="212"/>
        <v>370766.25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3122418.1399999997</v>
      </c>
      <c r="AA412" s="39">
        <f t="shared" si="212"/>
        <v>1062581.8600000003</v>
      </c>
      <c r="AB412" s="40">
        <f>Z412/D412</f>
        <v>0.7460975244922341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5557000</v>
      </c>
      <c r="C416" s="31">
        <f>[1]consoCURRENT!F8808</f>
        <v>0</v>
      </c>
      <c r="D416" s="31">
        <f>[1]consoCURRENT!G8808</f>
        <v>5557000</v>
      </c>
      <c r="E416" s="31">
        <f>[1]consoCURRENT!H8808</f>
        <v>1245546.99</v>
      </c>
      <c r="F416" s="31">
        <f>[1]consoCURRENT!I8808</f>
        <v>1171009.97</v>
      </c>
      <c r="G416" s="31">
        <f>[1]consoCURRENT!J8808</f>
        <v>1105774.5499999998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397182.33</v>
      </c>
      <c r="O416" s="31">
        <f>[1]consoCURRENT!R8808</f>
        <v>397182.33</v>
      </c>
      <c r="P416" s="31">
        <f>[1]consoCURRENT!S8808</f>
        <v>451182.33</v>
      </c>
      <c r="Q416" s="31">
        <f>[1]consoCURRENT!T8808</f>
        <v>397182.33</v>
      </c>
      <c r="R416" s="31">
        <f>[1]consoCURRENT!U8808</f>
        <v>730952.32999999984</v>
      </c>
      <c r="S416" s="31">
        <f>[1]consoCURRENT!V8808</f>
        <v>42875.31</v>
      </c>
      <c r="T416" s="31">
        <f>[1]consoCURRENT!W8808</f>
        <v>711129.23999999976</v>
      </c>
      <c r="U416" s="31">
        <f>[1]consoCURRENT!X8808</f>
        <v>394645.31000000006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3522331.51</v>
      </c>
      <c r="AA416" s="31">
        <f>D416-Z416</f>
        <v>2034668.4900000002</v>
      </c>
      <c r="AB416" s="37">
        <f>Z416/D416</f>
        <v>0.63385486953392112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126000</v>
      </c>
      <c r="C417" s="31">
        <f>[1]consoCURRENT!F8921</f>
        <v>0</v>
      </c>
      <c r="D417" s="31">
        <f>[1]consoCURRENT!G8921</f>
        <v>126000</v>
      </c>
      <c r="E417" s="31">
        <f>[1]consoCURRENT!H8921</f>
        <v>55116.800000000003</v>
      </c>
      <c r="F417" s="31">
        <f>[1]consoCURRENT!I8921</f>
        <v>10799.04</v>
      </c>
      <c r="G417" s="31">
        <f>[1]consoCURRENT!J8921</f>
        <v>14084.16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33900.720000000001</v>
      </c>
      <c r="P417" s="31">
        <f>[1]consoCURRENT!S8921</f>
        <v>21216.080000000002</v>
      </c>
      <c r="Q417" s="31">
        <f>[1]consoCURRENT!T8921</f>
        <v>10799.04</v>
      </c>
      <c r="R417" s="31">
        <f>[1]consoCURRENT!U8921</f>
        <v>0</v>
      </c>
      <c r="S417" s="31">
        <f>[1]consoCURRENT!V8921</f>
        <v>0</v>
      </c>
      <c r="T417" s="31">
        <f>[1]consoCURRENT!W8921</f>
        <v>604.1600000000326</v>
      </c>
      <c r="U417" s="31">
        <f>[1]consoCURRENT!X8921</f>
        <v>13479.999999999967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80000</v>
      </c>
      <c r="AA417" s="31">
        <f>D417-Z417</f>
        <v>46000</v>
      </c>
      <c r="AB417" s="37">
        <f>Z417/D417</f>
        <v>0.63492063492063489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5683000</v>
      </c>
      <c r="C420" s="39">
        <f t="shared" si="214"/>
        <v>0</v>
      </c>
      <c r="D420" s="39">
        <f t="shared" si="214"/>
        <v>5683000</v>
      </c>
      <c r="E420" s="39">
        <f t="shared" si="214"/>
        <v>1300663.79</v>
      </c>
      <c r="F420" s="39">
        <f t="shared" si="214"/>
        <v>1181809.01</v>
      </c>
      <c r="G420" s="39">
        <f t="shared" si="214"/>
        <v>1119858.7099999997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397182.33</v>
      </c>
      <c r="O420" s="39">
        <f t="shared" si="214"/>
        <v>431083.05000000005</v>
      </c>
      <c r="P420" s="39">
        <f t="shared" si="214"/>
        <v>472398.41000000003</v>
      </c>
      <c r="Q420" s="39">
        <f t="shared" si="214"/>
        <v>407981.37</v>
      </c>
      <c r="R420" s="39">
        <f t="shared" si="214"/>
        <v>730952.32999999984</v>
      </c>
      <c r="S420" s="39">
        <f t="shared" si="214"/>
        <v>42875.31</v>
      </c>
      <c r="T420" s="39">
        <f t="shared" si="214"/>
        <v>711733.39999999979</v>
      </c>
      <c r="U420" s="39">
        <f t="shared" si="214"/>
        <v>408125.31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3602331.51</v>
      </c>
      <c r="AA420" s="39">
        <f t="shared" si="214"/>
        <v>2080668.4900000002</v>
      </c>
      <c r="AB420" s="40">
        <f>Z420/D420</f>
        <v>0.63387849903220128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5683000</v>
      </c>
      <c r="C422" s="39">
        <f t="shared" si="216"/>
        <v>0</v>
      </c>
      <c r="D422" s="39">
        <f t="shared" si="216"/>
        <v>5683000</v>
      </c>
      <c r="E422" s="39">
        <f t="shared" si="216"/>
        <v>1300663.79</v>
      </c>
      <c r="F422" s="39">
        <f t="shared" si="216"/>
        <v>1181809.01</v>
      </c>
      <c r="G422" s="39">
        <f t="shared" si="216"/>
        <v>1119858.7099999997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397182.33</v>
      </c>
      <c r="O422" s="39">
        <f t="shared" si="216"/>
        <v>431083.05000000005</v>
      </c>
      <c r="P422" s="39">
        <f t="shared" si="216"/>
        <v>472398.41000000003</v>
      </c>
      <c r="Q422" s="39">
        <f t="shared" si="216"/>
        <v>407981.37</v>
      </c>
      <c r="R422" s="39">
        <f t="shared" si="216"/>
        <v>730952.32999999984</v>
      </c>
      <c r="S422" s="39">
        <f t="shared" si="216"/>
        <v>42875.31</v>
      </c>
      <c r="T422" s="39">
        <f t="shared" si="216"/>
        <v>711733.39999999979</v>
      </c>
      <c r="U422" s="39">
        <f t="shared" si="216"/>
        <v>408125.31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3602331.51</v>
      </c>
      <c r="AA422" s="39">
        <f t="shared" si="216"/>
        <v>2080668.4900000002</v>
      </c>
      <c r="AB422" s="40">
        <f>Z422/D422</f>
        <v>0.63387849903220128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3665000</v>
      </c>
      <c r="C426" s="31">
        <f>[1]consoCURRENT!F9021</f>
        <v>0</v>
      </c>
      <c r="D426" s="31">
        <f>[1]consoCURRENT!G9021</f>
        <v>3665000</v>
      </c>
      <c r="E426" s="31">
        <f>[1]consoCURRENT!H9021</f>
        <v>835269.35000000009</v>
      </c>
      <c r="F426" s="31">
        <f>[1]consoCURRENT!I9021</f>
        <v>972744.42999999993</v>
      </c>
      <c r="G426" s="31">
        <f>[1]consoCURRENT!J9021</f>
        <v>522112.5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244336</v>
      </c>
      <c r="O426" s="31">
        <f>[1]consoCURRENT!R9021</f>
        <v>289066.80000000005</v>
      </c>
      <c r="P426" s="31">
        <f>[1]consoCURRENT!S9021</f>
        <v>301866.55</v>
      </c>
      <c r="Q426" s="31">
        <f>[1]consoCURRENT!T9021</f>
        <v>261156.25</v>
      </c>
      <c r="R426" s="31">
        <f>[1]consoCURRENT!U9021</f>
        <v>477242.25</v>
      </c>
      <c r="S426" s="31">
        <f>[1]consoCURRENT!V9021</f>
        <v>234345.93</v>
      </c>
      <c r="T426" s="31">
        <f>[1]consoCURRENT!W9021</f>
        <v>261056.25</v>
      </c>
      <c r="U426" s="31">
        <f>[1]consoCURRENT!X9021</f>
        <v>261056.25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2330126.2800000003</v>
      </c>
      <c r="AA426" s="31">
        <f>D426-Z426</f>
        <v>1334873.7199999997</v>
      </c>
      <c r="AB426" s="37">
        <f>Z426/D426</f>
        <v>0.63577797544338344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664000</v>
      </c>
      <c r="C427" s="31">
        <f>[1]consoCURRENT!F9134</f>
        <v>0</v>
      </c>
      <c r="D427" s="31">
        <f>[1]consoCURRENT!G9134</f>
        <v>664000</v>
      </c>
      <c r="E427" s="31">
        <f>[1]consoCURRENT!H9134</f>
        <v>32120.39</v>
      </c>
      <c r="F427" s="31">
        <f>[1]consoCURRENT!I9134</f>
        <v>345447.89</v>
      </c>
      <c r="G427" s="31">
        <f>[1]consoCURRENT!J9134</f>
        <v>55237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12177.96</v>
      </c>
      <c r="O427" s="31">
        <f>[1]consoCURRENT!R9134</f>
        <v>9563.43</v>
      </c>
      <c r="P427" s="31">
        <f>[1]consoCURRENT!S9134</f>
        <v>10379</v>
      </c>
      <c r="Q427" s="31">
        <f>[1]consoCURRENT!T9134</f>
        <v>4162.83</v>
      </c>
      <c r="R427" s="31">
        <f>[1]consoCURRENT!U9134</f>
        <v>134743</v>
      </c>
      <c r="S427" s="31">
        <f>[1]consoCURRENT!V9134</f>
        <v>206542.06</v>
      </c>
      <c r="T427" s="31">
        <f>[1]consoCURRENT!W9134</f>
        <v>39057</v>
      </c>
      <c r="U427" s="31">
        <f>[1]consoCURRENT!X9134</f>
        <v>16180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432805.28</v>
      </c>
      <c r="AA427" s="31">
        <f>D427-Z427</f>
        <v>231194.71999999997</v>
      </c>
      <c r="AB427" s="37">
        <f>Z427/D427</f>
        <v>0.65181518072289157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4329000</v>
      </c>
      <c r="C430" s="39">
        <f t="shared" si="218"/>
        <v>0</v>
      </c>
      <c r="D430" s="39">
        <f t="shared" si="218"/>
        <v>4329000</v>
      </c>
      <c r="E430" s="39">
        <f t="shared" si="218"/>
        <v>867389.74000000011</v>
      </c>
      <c r="F430" s="39">
        <f t="shared" si="218"/>
        <v>1318192.3199999998</v>
      </c>
      <c r="G430" s="39">
        <f t="shared" si="218"/>
        <v>577349.5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256513.96</v>
      </c>
      <c r="O430" s="39">
        <f t="shared" si="218"/>
        <v>298630.23000000004</v>
      </c>
      <c r="P430" s="39">
        <f t="shared" si="218"/>
        <v>312245.55</v>
      </c>
      <c r="Q430" s="39">
        <f t="shared" si="218"/>
        <v>265319.08</v>
      </c>
      <c r="R430" s="39">
        <f t="shared" si="218"/>
        <v>611985.25</v>
      </c>
      <c r="S430" s="39">
        <f t="shared" si="218"/>
        <v>440887.99</v>
      </c>
      <c r="T430" s="39">
        <f t="shared" si="218"/>
        <v>300113.25</v>
      </c>
      <c r="U430" s="39">
        <f t="shared" si="218"/>
        <v>277236.25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2762931.5600000005</v>
      </c>
      <c r="AA430" s="39">
        <f t="shared" si="218"/>
        <v>1566068.4399999997</v>
      </c>
      <c r="AB430" s="40">
        <f>Z430/D430</f>
        <v>0.63823782859782874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4329000</v>
      </c>
      <c r="C432" s="39">
        <f t="shared" si="220"/>
        <v>0</v>
      </c>
      <c r="D432" s="39">
        <f t="shared" si="220"/>
        <v>4329000</v>
      </c>
      <c r="E432" s="39">
        <f t="shared" si="220"/>
        <v>867389.74000000011</v>
      </c>
      <c r="F432" s="39">
        <f t="shared" si="220"/>
        <v>1318192.3199999998</v>
      </c>
      <c r="G432" s="39">
        <f t="shared" si="220"/>
        <v>577349.5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256513.96</v>
      </c>
      <c r="O432" s="39">
        <f t="shared" si="220"/>
        <v>298630.23000000004</v>
      </c>
      <c r="P432" s="39">
        <f t="shared" si="220"/>
        <v>312245.55</v>
      </c>
      <c r="Q432" s="39">
        <f t="shared" si="220"/>
        <v>265319.08</v>
      </c>
      <c r="R432" s="39">
        <f t="shared" si="220"/>
        <v>611985.25</v>
      </c>
      <c r="S432" s="39">
        <f t="shared" si="220"/>
        <v>440887.99</v>
      </c>
      <c r="T432" s="39">
        <f t="shared" si="220"/>
        <v>300113.25</v>
      </c>
      <c r="U432" s="39">
        <f t="shared" si="220"/>
        <v>277236.25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2762931.5600000005</v>
      </c>
      <c r="AA432" s="39">
        <f t="shared" si="220"/>
        <v>1566068.4399999997</v>
      </c>
      <c r="AB432" s="40">
        <f>Z432/D432</f>
        <v>0.63823782859782874</v>
      </c>
      <c r="AC432" s="42"/>
    </row>
    <row r="433" spans="1:29" s="33" customFormat="1" ht="15" customHeight="1" x14ac:dyDescent="0.2">
      <c r="A433" s="4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">
      <c r="A434" s="4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20.100000000000001" customHeight="1" x14ac:dyDescent="0.25">
      <c r="A435" s="46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34</v>
      </c>
      <c r="B436" s="31">
        <f>B256+B246+B236+B226+B216</f>
        <v>159811000</v>
      </c>
      <c r="C436" s="31">
        <f t="shared" ref="C436:Y441" si="221">C256+C246+C236+C226+C216</f>
        <v>0</v>
      </c>
      <c r="D436" s="31">
        <f t="shared" si="221"/>
        <v>159811000</v>
      </c>
      <c r="E436" s="31">
        <f t="shared" si="221"/>
        <v>36144528.979999997</v>
      </c>
      <c r="F436" s="31">
        <f t="shared" si="221"/>
        <v>40389267.189999998</v>
      </c>
      <c r="G436" s="31">
        <f t="shared" si="221"/>
        <v>26466001.440000001</v>
      </c>
      <c r="H436" s="31">
        <f t="shared" si="221"/>
        <v>0</v>
      </c>
      <c r="I436" s="31">
        <f t="shared" si="221"/>
        <v>0</v>
      </c>
      <c r="J436" s="31">
        <f t="shared" si="221"/>
        <v>0</v>
      </c>
      <c r="K436" s="31">
        <f t="shared" si="221"/>
        <v>0</v>
      </c>
      <c r="L436" s="31">
        <f t="shared" si="221"/>
        <v>0</v>
      </c>
      <c r="M436" s="31">
        <f t="shared" si="221"/>
        <v>0</v>
      </c>
      <c r="N436" s="31">
        <f t="shared" si="221"/>
        <v>5430007.0999999996</v>
      </c>
      <c r="O436" s="31">
        <f t="shared" si="221"/>
        <v>18333370.030000001</v>
      </c>
      <c r="P436" s="31">
        <f t="shared" si="221"/>
        <v>12381151.850000001</v>
      </c>
      <c r="Q436" s="31">
        <f t="shared" si="221"/>
        <v>15041375.460000001</v>
      </c>
      <c r="R436" s="31">
        <f t="shared" si="221"/>
        <v>20067461.669999998</v>
      </c>
      <c r="S436" s="31">
        <f t="shared" si="221"/>
        <v>5280430.0599999987</v>
      </c>
      <c r="T436" s="31">
        <f t="shared" si="221"/>
        <v>13842848.73</v>
      </c>
      <c r="U436" s="31">
        <f t="shared" si="221"/>
        <v>12623152.710000003</v>
      </c>
      <c r="V436" s="31">
        <f t="shared" si="221"/>
        <v>0</v>
      </c>
      <c r="W436" s="31">
        <f t="shared" si="221"/>
        <v>0</v>
      </c>
      <c r="X436" s="31">
        <f t="shared" si="221"/>
        <v>0</v>
      </c>
      <c r="Y436" s="31">
        <f t="shared" si="221"/>
        <v>0</v>
      </c>
      <c r="Z436" s="31">
        <f>SUM(M436:Y436)</f>
        <v>102999797.61000001</v>
      </c>
      <c r="AA436" s="31">
        <f>D436-Z436</f>
        <v>56811202.389999986</v>
      </c>
      <c r="AB436" s="37">
        <f>Z436/D436</f>
        <v>0.64451006257391552</v>
      </c>
      <c r="AC436" s="32"/>
    </row>
    <row r="437" spans="1:29" s="33" customFormat="1" ht="18" customHeight="1" x14ac:dyDescent="0.2">
      <c r="A437" s="36" t="s">
        <v>35</v>
      </c>
      <c r="B437" s="31">
        <f t="shared" ref="B437:Q441" si="222">B257+B247+B237+B227+B217</f>
        <v>690970000</v>
      </c>
      <c r="C437" s="31">
        <f t="shared" si="222"/>
        <v>0</v>
      </c>
      <c r="D437" s="31">
        <f t="shared" si="222"/>
        <v>690970000</v>
      </c>
      <c r="E437" s="31">
        <f t="shared" si="222"/>
        <v>138536076.40000001</v>
      </c>
      <c r="F437" s="31">
        <f t="shared" si="222"/>
        <v>30942535.109999999</v>
      </c>
      <c r="G437" s="31">
        <f t="shared" si="222"/>
        <v>11686503.609999999</v>
      </c>
      <c r="H437" s="31">
        <f t="shared" si="222"/>
        <v>0</v>
      </c>
      <c r="I437" s="31">
        <f t="shared" si="222"/>
        <v>6552583.419999999</v>
      </c>
      <c r="J437" s="31">
        <f t="shared" si="222"/>
        <v>16575122.390000001</v>
      </c>
      <c r="K437" s="31">
        <f t="shared" si="222"/>
        <v>0</v>
      </c>
      <c r="L437" s="31">
        <f t="shared" si="222"/>
        <v>0</v>
      </c>
      <c r="M437" s="31">
        <f t="shared" si="222"/>
        <v>36118468.159999996</v>
      </c>
      <c r="N437" s="31">
        <f t="shared" si="222"/>
        <v>280131.23000000004</v>
      </c>
      <c r="O437" s="31">
        <f t="shared" si="222"/>
        <v>118233049.30000001</v>
      </c>
      <c r="P437" s="31">
        <f t="shared" si="222"/>
        <v>13470312.450000001</v>
      </c>
      <c r="Q437" s="31">
        <f t="shared" si="222"/>
        <v>5891175.7899999991</v>
      </c>
      <c r="R437" s="31">
        <f t="shared" si="221"/>
        <v>4993771.379999999</v>
      </c>
      <c r="S437" s="31">
        <f t="shared" si="221"/>
        <v>3482465.55</v>
      </c>
      <c r="T437" s="31">
        <f t="shared" si="221"/>
        <v>5331665.34</v>
      </c>
      <c r="U437" s="31">
        <f t="shared" si="221"/>
        <v>6354838.2699999996</v>
      </c>
      <c r="V437" s="31">
        <f t="shared" si="221"/>
        <v>0</v>
      </c>
      <c r="W437" s="31">
        <f t="shared" si="221"/>
        <v>0</v>
      </c>
      <c r="X437" s="31">
        <f t="shared" si="221"/>
        <v>0</v>
      </c>
      <c r="Y437" s="31">
        <f t="shared" si="221"/>
        <v>0</v>
      </c>
      <c r="Z437" s="31">
        <f t="shared" ref="Z437:Z439" si="223">SUM(M437:Y437)</f>
        <v>194155877.47</v>
      </c>
      <c r="AA437" s="31">
        <f>D437-Z437</f>
        <v>496814122.52999997</v>
      </c>
      <c r="AB437" s="37">
        <f>Z437/D437</f>
        <v>0.28099031429729221</v>
      </c>
      <c r="AC437" s="32"/>
    </row>
    <row r="438" spans="1:29" s="33" customFormat="1" ht="18" customHeight="1" x14ac:dyDescent="0.2">
      <c r="A438" s="36" t="s">
        <v>36</v>
      </c>
      <c r="B438" s="31">
        <f t="shared" si="222"/>
        <v>0</v>
      </c>
      <c r="C438" s="31">
        <f t="shared" si="221"/>
        <v>0</v>
      </c>
      <c r="D438" s="31">
        <f t="shared" si="221"/>
        <v>0</v>
      </c>
      <c r="E438" s="31">
        <f t="shared" si="221"/>
        <v>0</v>
      </c>
      <c r="F438" s="31">
        <f t="shared" si="221"/>
        <v>0</v>
      </c>
      <c r="G438" s="31">
        <f t="shared" si="221"/>
        <v>0</v>
      </c>
      <c r="H438" s="31">
        <f t="shared" si="221"/>
        <v>0</v>
      </c>
      <c r="I438" s="31">
        <f t="shared" si="221"/>
        <v>0</v>
      </c>
      <c r="J438" s="31">
        <f t="shared" si="221"/>
        <v>0</v>
      </c>
      <c r="K438" s="31">
        <f t="shared" si="221"/>
        <v>0</v>
      </c>
      <c r="L438" s="31">
        <f t="shared" si="221"/>
        <v>0</v>
      </c>
      <c r="M438" s="31">
        <f t="shared" si="221"/>
        <v>0</v>
      </c>
      <c r="N438" s="31">
        <f t="shared" si="221"/>
        <v>0</v>
      </c>
      <c r="O438" s="31">
        <f t="shared" si="221"/>
        <v>0</v>
      </c>
      <c r="P438" s="31">
        <f t="shared" si="221"/>
        <v>0</v>
      </c>
      <c r="Q438" s="31">
        <f t="shared" si="221"/>
        <v>0</v>
      </c>
      <c r="R438" s="31">
        <f t="shared" si="221"/>
        <v>0</v>
      </c>
      <c r="S438" s="31">
        <f t="shared" si="221"/>
        <v>0</v>
      </c>
      <c r="T438" s="31">
        <f t="shared" si="221"/>
        <v>0</v>
      </c>
      <c r="U438" s="31">
        <f t="shared" si="221"/>
        <v>0</v>
      </c>
      <c r="V438" s="31">
        <f t="shared" si="221"/>
        <v>0</v>
      </c>
      <c r="W438" s="31">
        <f t="shared" si="221"/>
        <v>0</v>
      </c>
      <c r="X438" s="31">
        <f t="shared" si="221"/>
        <v>0</v>
      </c>
      <c r="Y438" s="31">
        <f t="shared" si="221"/>
        <v>0</v>
      </c>
      <c r="Z438" s="31">
        <f t="shared" si="223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 t="shared" si="222"/>
        <v>30852000</v>
      </c>
      <c r="C439" s="31">
        <f t="shared" si="221"/>
        <v>0</v>
      </c>
      <c r="D439" s="31">
        <f t="shared" si="221"/>
        <v>30852000</v>
      </c>
      <c r="E439" s="31">
        <f t="shared" si="221"/>
        <v>2325611.08</v>
      </c>
      <c r="F439" s="31">
        <f t="shared" si="221"/>
        <v>13365842</v>
      </c>
      <c r="G439" s="31">
        <f t="shared" si="221"/>
        <v>-6129245</v>
      </c>
      <c r="H439" s="31">
        <f t="shared" si="221"/>
        <v>0</v>
      </c>
      <c r="I439" s="31">
        <f t="shared" si="221"/>
        <v>0</v>
      </c>
      <c r="J439" s="31">
        <f t="shared" si="221"/>
        <v>844120</v>
      </c>
      <c r="K439" s="31">
        <f t="shared" si="221"/>
        <v>0</v>
      </c>
      <c r="L439" s="31">
        <f t="shared" si="221"/>
        <v>0</v>
      </c>
      <c r="M439" s="31">
        <f t="shared" si="221"/>
        <v>1616763.88</v>
      </c>
      <c r="N439" s="31">
        <f t="shared" si="221"/>
        <v>0</v>
      </c>
      <c r="O439" s="31">
        <f t="shared" si="221"/>
        <v>1384000</v>
      </c>
      <c r="P439" s="31">
        <f t="shared" si="221"/>
        <v>941611.08</v>
      </c>
      <c r="Q439" s="31">
        <f t="shared" si="221"/>
        <v>47040</v>
      </c>
      <c r="R439" s="31">
        <f t="shared" si="221"/>
        <v>6237341</v>
      </c>
      <c r="S439" s="31">
        <f t="shared" si="221"/>
        <v>6237341</v>
      </c>
      <c r="T439" s="31">
        <f t="shared" si="221"/>
        <v>-6237341</v>
      </c>
      <c r="U439" s="31">
        <f t="shared" si="221"/>
        <v>108096</v>
      </c>
      <c r="V439" s="31">
        <f t="shared" si="221"/>
        <v>0</v>
      </c>
      <c r="W439" s="31">
        <f t="shared" si="221"/>
        <v>0</v>
      </c>
      <c r="X439" s="31">
        <f t="shared" si="221"/>
        <v>0</v>
      </c>
      <c r="Y439" s="31">
        <f t="shared" si="221"/>
        <v>0</v>
      </c>
      <c r="Z439" s="31">
        <f t="shared" si="223"/>
        <v>10334851.960000001</v>
      </c>
      <c r="AA439" s="31">
        <f>D439-Z439</f>
        <v>20517148.039999999</v>
      </c>
      <c r="AB439" s="37">
        <f>Z439/D439</f>
        <v>0.3349815882276676</v>
      </c>
      <c r="AC439" s="32"/>
    </row>
    <row r="440" spans="1:29" s="33" customFormat="1" ht="18" customHeight="1" x14ac:dyDescent="0.25">
      <c r="A440" s="38" t="s">
        <v>38</v>
      </c>
      <c r="B440" s="39">
        <f t="shared" ref="B440:AA440" si="224">SUM(B436:B439)</f>
        <v>881633000</v>
      </c>
      <c r="C440" s="39">
        <f t="shared" si="224"/>
        <v>0</v>
      </c>
      <c r="D440" s="39">
        <f t="shared" si="224"/>
        <v>881633000</v>
      </c>
      <c r="E440" s="39">
        <f t="shared" si="224"/>
        <v>177006216.46000001</v>
      </c>
      <c r="F440" s="39">
        <f t="shared" si="224"/>
        <v>84697644.299999997</v>
      </c>
      <c r="G440" s="39">
        <f t="shared" si="224"/>
        <v>32023260.049999997</v>
      </c>
      <c r="H440" s="39">
        <f t="shared" si="224"/>
        <v>0</v>
      </c>
      <c r="I440" s="39">
        <f t="shared" si="224"/>
        <v>6552583.419999999</v>
      </c>
      <c r="J440" s="39">
        <f t="shared" si="224"/>
        <v>17419242.390000001</v>
      </c>
      <c r="K440" s="39">
        <f t="shared" si="224"/>
        <v>0</v>
      </c>
      <c r="L440" s="39">
        <f t="shared" si="224"/>
        <v>0</v>
      </c>
      <c r="M440" s="39">
        <f t="shared" si="224"/>
        <v>37735232.039999999</v>
      </c>
      <c r="N440" s="39">
        <f t="shared" si="224"/>
        <v>5710138.3300000001</v>
      </c>
      <c r="O440" s="39">
        <f t="shared" si="224"/>
        <v>137950419.33000001</v>
      </c>
      <c r="P440" s="39">
        <f t="shared" si="224"/>
        <v>26793075.380000003</v>
      </c>
      <c r="Q440" s="39">
        <f t="shared" si="224"/>
        <v>20979591.25</v>
      </c>
      <c r="R440" s="39">
        <f t="shared" si="224"/>
        <v>31298574.049999997</v>
      </c>
      <c r="S440" s="39">
        <f t="shared" si="224"/>
        <v>15000236.609999999</v>
      </c>
      <c r="T440" s="39">
        <f t="shared" si="224"/>
        <v>12937173.07</v>
      </c>
      <c r="U440" s="39">
        <f t="shared" si="224"/>
        <v>19086086.980000004</v>
      </c>
      <c r="V440" s="39">
        <f t="shared" si="224"/>
        <v>0</v>
      </c>
      <c r="W440" s="39">
        <f t="shared" si="224"/>
        <v>0</v>
      </c>
      <c r="X440" s="39">
        <f t="shared" si="224"/>
        <v>0</v>
      </c>
      <c r="Y440" s="39">
        <f t="shared" si="224"/>
        <v>0</v>
      </c>
      <c r="Z440" s="39">
        <f t="shared" si="224"/>
        <v>307490527.04000002</v>
      </c>
      <c r="AA440" s="39">
        <f t="shared" si="224"/>
        <v>574142472.95999992</v>
      </c>
      <c r="AB440" s="40">
        <f>Z440/D440</f>
        <v>0.34877384018066476</v>
      </c>
      <c r="AC440" s="32"/>
    </row>
    <row r="441" spans="1:29" s="33" customFormat="1" ht="18" customHeight="1" x14ac:dyDescent="0.25">
      <c r="A441" s="41" t="s">
        <v>39</v>
      </c>
      <c r="B441" s="31">
        <f t="shared" si="222"/>
        <v>6001000</v>
      </c>
      <c r="C441" s="31">
        <f t="shared" si="221"/>
        <v>0</v>
      </c>
      <c r="D441" s="31">
        <f t="shared" si="221"/>
        <v>6001000</v>
      </c>
      <c r="E441" s="31">
        <f t="shared" si="221"/>
        <v>1560926.8199999998</v>
      </c>
      <c r="F441" s="31">
        <f t="shared" si="221"/>
        <v>1572653.31</v>
      </c>
      <c r="G441" s="31">
        <f t="shared" si="221"/>
        <v>1073160.01</v>
      </c>
      <c r="H441" s="31">
        <f t="shared" si="221"/>
        <v>0</v>
      </c>
      <c r="I441" s="31">
        <f t="shared" si="221"/>
        <v>0</v>
      </c>
      <c r="J441" s="31">
        <f t="shared" si="221"/>
        <v>0</v>
      </c>
      <c r="K441" s="31">
        <f t="shared" si="221"/>
        <v>0</v>
      </c>
      <c r="L441" s="31">
        <f t="shared" si="221"/>
        <v>0</v>
      </c>
      <c r="M441" s="31">
        <f t="shared" si="221"/>
        <v>0</v>
      </c>
      <c r="N441" s="31">
        <f t="shared" si="221"/>
        <v>0</v>
      </c>
      <c r="O441" s="31">
        <f t="shared" si="221"/>
        <v>993584.7699999999</v>
      </c>
      <c r="P441" s="31">
        <f t="shared" si="221"/>
        <v>567342.05000000005</v>
      </c>
      <c r="Q441" s="31">
        <f t="shared" si="221"/>
        <v>519120.72</v>
      </c>
      <c r="R441" s="31">
        <f t="shared" si="221"/>
        <v>524516.18999999994</v>
      </c>
      <c r="S441" s="31">
        <f t="shared" si="221"/>
        <v>529016.4</v>
      </c>
      <c r="T441" s="31">
        <f t="shared" si="221"/>
        <v>528120.24</v>
      </c>
      <c r="U441" s="31">
        <f t="shared" si="221"/>
        <v>545039.77</v>
      </c>
      <c r="V441" s="31">
        <f t="shared" si="221"/>
        <v>0</v>
      </c>
      <c r="W441" s="31">
        <f t="shared" si="221"/>
        <v>0</v>
      </c>
      <c r="X441" s="31">
        <f t="shared" si="221"/>
        <v>0</v>
      </c>
      <c r="Y441" s="31">
        <f t="shared" si="221"/>
        <v>0</v>
      </c>
      <c r="Z441" s="31">
        <f t="shared" ref="Z441" si="225">SUM(M441:Y441)</f>
        <v>4206740.1399999987</v>
      </c>
      <c r="AA441" s="31">
        <f>D441-Z441</f>
        <v>1794259.8600000013</v>
      </c>
      <c r="AB441" s="37">
        <f>Z441/D441</f>
        <v>0.70100652224629212</v>
      </c>
      <c r="AC441" s="32"/>
    </row>
    <row r="442" spans="1:29" s="33" customFormat="1" ht="18" customHeight="1" x14ac:dyDescent="0.25">
      <c r="A442" s="38" t="s">
        <v>40</v>
      </c>
      <c r="B442" s="39">
        <f t="shared" ref="B442:AA442" si="226">B441+B440</f>
        <v>887634000</v>
      </c>
      <c r="C442" s="39">
        <f t="shared" si="226"/>
        <v>0</v>
      </c>
      <c r="D442" s="39">
        <f t="shared" si="226"/>
        <v>887634000</v>
      </c>
      <c r="E442" s="39">
        <f t="shared" si="226"/>
        <v>178567143.28</v>
      </c>
      <c r="F442" s="39">
        <f t="shared" si="226"/>
        <v>86270297.609999999</v>
      </c>
      <c r="G442" s="39">
        <f t="shared" si="226"/>
        <v>33096420.059999999</v>
      </c>
      <c r="H442" s="39">
        <f t="shared" si="226"/>
        <v>0</v>
      </c>
      <c r="I442" s="39">
        <f t="shared" si="226"/>
        <v>6552583.419999999</v>
      </c>
      <c r="J442" s="39">
        <f t="shared" si="226"/>
        <v>17419242.390000001</v>
      </c>
      <c r="K442" s="39">
        <f t="shared" si="226"/>
        <v>0</v>
      </c>
      <c r="L442" s="39">
        <f t="shared" si="226"/>
        <v>0</v>
      </c>
      <c r="M442" s="39">
        <f t="shared" si="226"/>
        <v>37735232.039999999</v>
      </c>
      <c r="N442" s="39">
        <f t="shared" si="226"/>
        <v>5710138.3300000001</v>
      </c>
      <c r="O442" s="39">
        <f t="shared" si="226"/>
        <v>138944004.10000002</v>
      </c>
      <c r="P442" s="39">
        <f t="shared" si="226"/>
        <v>27360417.430000003</v>
      </c>
      <c r="Q442" s="39">
        <f t="shared" si="226"/>
        <v>21498711.969999999</v>
      </c>
      <c r="R442" s="39">
        <f t="shared" si="226"/>
        <v>31823090.239999998</v>
      </c>
      <c r="S442" s="39">
        <f t="shared" si="226"/>
        <v>15529253.01</v>
      </c>
      <c r="T442" s="39">
        <f t="shared" si="226"/>
        <v>13465293.310000001</v>
      </c>
      <c r="U442" s="39">
        <f t="shared" si="226"/>
        <v>19631126.750000004</v>
      </c>
      <c r="V442" s="39">
        <f t="shared" si="226"/>
        <v>0</v>
      </c>
      <c r="W442" s="39">
        <f t="shared" si="226"/>
        <v>0</v>
      </c>
      <c r="X442" s="39">
        <f t="shared" si="226"/>
        <v>0</v>
      </c>
      <c r="Y442" s="39">
        <f t="shared" si="226"/>
        <v>0</v>
      </c>
      <c r="Z442" s="39">
        <f t="shared" si="226"/>
        <v>311697267.18000001</v>
      </c>
      <c r="AA442" s="39">
        <f t="shared" si="226"/>
        <v>575936732.81999993</v>
      </c>
      <c r="AB442" s="40">
        <f>Z442/D442</f>
        <v>0.35115516888717646</v>
      </c>
      <c r="AC442" s="42"/>
    </row>
    <row r="443" spans="1:2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thickBot="1" x14ac:dyDescent="0.3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5"/>
    </row>
    <row r="445" spans="1:29" s="33" customFormat="1" ht="15" customHeight="1" x14ac:dyDescent="0.25">
      <c r="A445" s="51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5" customHeight="1" x14ac:dyDescent="0.2">
      <c r="A446" s="5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</row>
    <row r="447" spans="1:29" s="33" customFormat="1" ht="15" customHeight="1" x14ac:dyDescent="0.25">
      <c r="A447" s="46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</row>
    <row r="448" spans="1:29" s="33" customFormat="1" ht="18" customHeight="1" x14ac:dyDescent="0.2">
      <c r="A448" s="36" t="s">
        <v>34</v>
      </c>
      <c r="B448" s="31">
        <f>B458</f>
        <v>4216867000</v>
      </c>
      <c r="C448" s="31">
        <f t="shared" ref="C448:Y451" si="227">C458</f>
        <v>0</v>
      </c>
      <c r="D448" s="31">
        <f t="shared" si="227"/>
        <v>4216867000</v>
      </c>
      <c r="E448" s="31">
        <f t="shared" si="227"/>
        <v>951977302.08999979</v>
      </c>
      <c r="F448" s="31">
        <f t="shared" si="227"/>
        <v>1033071418.8600003</v>
      </c>
      <c r="G448" s="31">
        <f t="shared" si="227"/>
        <v>47125143.099999994</v>
      </c>
      <c r="H448" s="31">
        <f t="shared" si="227"/>
        <v>0</v>
      </c>
      <c r="I448" s="31">
        <f t="shared" si="227"/>
        <v>867638342.33999979</v>
      </c>
      <c r="J448" s="31">
        <f t="shared" si="227"/>
        <v>943672892.39000022</v>
      </c>
      <c r="K448" s="31">
        <f t="shared" si="227"/>
        <v>0</v>
      </c>
      <c r="L448" s="31">
        <f t="shared" si="227"/>
        <v>0</v>
      </c>
      <c r="M448" s="31">
        <f t="shared" si="227"/>
        <v>2329651045.6599998</v>
      </c>
      <c r="N448" s="31">
        <f t="shared" si="227"/>
        <v>11068928.850000001</v>
      </c>
      <c r="O448" s="31">
        <f t="shared" si="227"/>
        <v>36154016.520000003</v>
      </c>
      <c r="P448" s="31">
        <f t="shared" si="227"/>
        <v>37116014.380000003</v>
      </c>
      <c r="Q448" s="31">
        <f t="shared" si="227"/>
        <v>22585516.219999999</v>
      </c>
      <c r="R448" s="31">
        <f t="shared" si="227"/>
        <v>42658590.649999999</v>
      </c>
      <c r="S448" s="31">
        <f t="shared" si="227"/>
        <v>24154419.600000001</v>
      </c>
      <c r="T448" s="31">
        <f t="shared" si="227"/>
        <v>23898992.310000002</v>
      </c>
      <c r="U448" s="31">
        <f t="shared" si="227"/>
        <v>23226150.789999999</v>
      </c>
      <c r="V448" s="31">
        <f t="shared" si="227"/>
        <v>0</v>
      </c>
      <c r="W448" s="31">
        <f t="shared" si="227"/>
        <v>0</v>
      </c>
      <c r="X448" s="31">
        <f t="shared" si="227"/>
        <v>0</v>
      </c>
      <c r="Y448" s="31">
        <f t="shared" si="227"/>
        <v>0</v>
      </c>
      <c r="Z448" s="31">
        <f>SUM(M448:Y448)</f>
        <v>2550513674.9799995</v>
      </c>
      <c r="AA448" s="31">
        <f>D448-Z448</f>
        <v>1666353325.0200005</v>
      </c>
      <c r="AB448" s="37">
        <f>Z448/D448</f>
        <v>0.60483616746271573</v>
      </c>
      <c r="AC448" s="32"/>
    </row>
    <row r="449" spans="1:29" s="33" customFormat="1" ht="18" customHeight="1" x14ac:dyDescent="0.2">
      <c r="A449" s="36" t="s">
        <v>35</v>
      </c>
      <c r="B449" s="31">
        <f t="shared" ref="B449:Q453" si="228">B459</f>
        <v>88922225000</v>
      </c>
      <c r="C449" s="31">
        <f t="shared" si="227"/>
        <v>0</v>
      </c>
      <c r="D449" s="31">
        <f t="shared" si="227"/>
        <v>88922225000</v>
      </c>
      <c r="E449" s="31">
        <f t="shared" si="227"/>
        <v>7857051913.3100004</v>
      </c>
      <c r="F449" s="31">
        <f t="shared" si="227"/>
        <v>24571892498.169994</v>
      </c>
      <c r="G449" s="31">
        <f t="shared" si="227"/>
        <v>13950412791.379997</v>
      </c>
      <c r="H449" s="31">
        <f t="shared" si="227"/>
        <v>0</v>
      </c>
      <c r="I449" s="31">
        <f t="shared" si="227"/>
        <v>391040240.56</v>
      </c>
      <c r="J449" s="31">
        <f t="shared" si="227"/>
        <v>342827015.68000001</v>
      </c>
      <c r="K449" s="31">
        <f t="shared" si="227"/>
        <v>0</v>
      </c>
      <c r="L449" s="31">
        <f t="shared" si="227"/>
        <v>0</v>
      </c>
      <c r="M449" s="31">
        <f t="shared" si="227"/>
        <v>1198106733.3559999</v>
      </c>
      <c r="N449" s="31">
        <f t="shared" si="227"/>
        <v>56654420.56000001</v>
      </c>
      <c r="O449" s="31">
        <f t="shared" si="227"/>
        <v>6996939511.5600004</v>
      </c>
      <c r="P449" s="31">
        <f t="shared" si="227"/>
        <v>412417740.63000005</v>
      </c>
      <c r="Q449" s="31">
        <f t="shared" si="227"/>
        <v>200658345.28</v>
      </c>
      <c r="R449" s="31">
        <f t="shared" si="227"/>
        <v>14878776019.660002</v>
      </c>
      <c r="S449" s="31">
        <f t="shared" si="227"/>
        <v>9149631117.5499992</v>
      </c>
      <c r="T449" s="31">
        <f t="shared" si="227"/>
        <v>156096399.21000001</v>
      </c>
      <c r="U449" s="31">
        <f t="shared" si="227"/>
        <v>13794316392.169998</v>
      </c>
      <c r="V449" s="31">
        <f t="shared" si="227"/>
        <v>0</v>
      </c>
      <c r="W449" s="31">
        <f t="shared" si="227"/>
        <v>0</v>
      </c>
      <c r="X449" s="31">
        <f t="shared" si="227"/>
        <v>0</v>
      </c>
      <c r="Y449" s="31">
        <f t="shared" si="227"/>
        <v>0</v>
      </c>
      <c r="Z449" s="31">
        <f t="shared" ref="Z449:Z451" si="229">SUM(M449:Y449)</f>
        <v>46843596679.975998</v>
      </c>
      <c r="AA449" s="31">
        <f>D449-Z449</f>
        <v>42078628320.024002</v>
      </c>
      <c r="AB449" s="37">
        <f>Z449/D449</f>
        <v>0.52679289885038294</v>
      </c>
      <c r="AC449" s="32"/>
    </row>
    <row r="450" spans="1:29" s="33" customFormat="1" ht="18" customHeight="1" x14ac:dyDescent="0.2">
      <c r="A450" s="36" t="s">
        <v>36</v>
      </c>
      <c r="B450" s="31">
        <f t="shared" si="228"/>
        <v>781732000</v>
      </c>
      <c r="C450" s="31">
        <f t="shared" si="227"/>
        <v>0</v>
      </c>
      <c r="D450" s="31">
        <f t="shared" si="227"/>
        <v>781732000</v>
      </c>
      <c r="E450" s="31">
        <f t="shared" si="227"/>
        <v>3935217.88</v>
      </c>
      <c r="F450" s="31">
        <f t="shared" si="227"/>
        <v>9333674.8699999992</v>
      </c>
      <c r="G450" s="31">
        <f t="shared" si="227"/>
        <v>1788000</v>
      </c>
      <c r="H450" s="31">
        <f t="shared" si="227"/>
        <v>0</v>
      </c>
      <c r="I450" s="31">
        <f t="shared" si="227"/>
        <v>0</v>
      </c>
      <c r="J450" s="31">
        <f t="shared" si="227"/>
        <v>0</v>
      </c>
      <c r="K450" s="31">
        <f t="shared" si="227"/>
        <v>0</v>
      </c>
      <c r="L450" s="31">
        <f t="shared" si="227"/>
        <v>0</v>
      </c>
      <c r="M450" s="31">
        <f t="shared" si="227"/>
        <v>89905410.950000003</v>
      </c>
      <c r="N450" s="31">
        <f t="shared" si="227"/>
        <v>0</v>
      </c>
      <c r="O450" s="31">
        <f t="shared" si="227"/>
        <v>0</v>
      </c>
      <c r="P450" s="31">
        <f t="shared" si="227"/>
        <v>3935217.88</v>
      </c>
      <c r="Q450" s="31">
        <f t="shared" si="227"/>
        <v>9288984.8699999992</v>
      </c>
      <c r="R450" s="31">
        <f t="shared" si="227"/>
        <v>44690</v>
      </c>
      <c r="S450" s="31">
        <f t="shared" si="227"/>
        <v>0</v>
      </c>
      <c r="T450" s="31">
        <f t="shared" si="227"/>
        <v>1788000</v>
      </c>
      <c r="U450" s="31">
        <f t="shared" si="227"/>
        <v>0</v>
      </c>
      <c r="V450" s="31">
        <f t="shared" si="227"/>
        <v>0</v>
      </c>
      <c r="W450" s="31">
        <f t="shared" si="227"/>
        <v>0</v>
      </c>
      <c r="X450" s="31">
        <f t="shared" si="227"/>
        <v>0</v>
      </c>
      <c r="Y450" s="31">
        <f t="shared" si="227"/>
        <v>0</v>
      </c>
      <c r="Z450" s="31">
        <f t="shared" si="229"/>
        <v>104962303.7</v>
      </c>
      <c r="AA450" s="31">
        <f>D450-Z450</f>
        <v>676769696.29999995</v>
      </c>
      <c r="AB450" s="37">
        <f>Z450/D450</f>
        <v>0.1342689101891697</v>
      </c>
      <c r="AC450" s="32"/>
    </row>
    <row r="451" spans="1:29" s="33" customFormat="1" ht="18" customHeight="1" x14ac:dyDescent="0.2">
      <c r="A451" s="36" t="s">
        <v>37</v>
      </c>
      <c r="B451" s="31">
        <f t="shared" si="228"/>
        <v>0</v>
      </c>
      <c r="C451" s="31">
        <f t="shared" si="227"/>
        <v>0</v>
      </c>
      <c r="D451" s="31">
        <f t="shared" si="227"/>
        <v>0</v>
      </c>
      <c r="E451" s="31">
        <f t="shared" si="227"/>
        <v>0</v>
      </c>
      <c r="F451" s="31">
        <f t="shared" si="227"/>
        <v>0</v>
      </c>
      <c r="G451" s="31">
        <f t="shared" si="227"/>
        <v>0</v>
      </c>
      <c r="H451" s="31">
        <f t="shared" si="227"/>
        <v>0</v>
      </c>
      <c r="I451" s="31">
        <f t="shared" si="227"/>
        <v>0</v>
      </c>
      <c r="J451" s="31">
        <f t="shared" si="227"/>
        <v>0</v>
      </c>
      <c r="K451" s="31">
        <f t="shared" si="227"/>
        <v>0</v>
      </c>
      <c r="L451" s="31">
        <f t="shared" si="227"/>
        <v>0</v>
      </c>
      <c r="M451" s="31">
        <f t="shared" si="227"/>
        <v>0</v>
      </c>
      <c r="N451" s="31">
        <f t="shared" si="227"/>
        <v>0</v>
      </c>
      <c r="O451" s="31">
        <f t="shared" si="227"/>
        <v>0</v>
      </c>
      <c r="P451" s="31">
        <f t="shared" si="227"/>
        <v>0</v>
      </c>
      <c r="Q451" s="31">
        <f t="shared" si="227"/>
        <v>0</v>
      </c>
      <c r="R451" s="31">
        <f t="shared" si="227"/>
        <v>0</v>
      </c>
      <c r="S451" s="31">
        <f t="shared" si="227"/>
        <v>0</v>
      </c>
      <c r="T451" s="31">
        <f t="shared" si="227"/>
        <v>0</v>
      </c>
      <c r="U451" s="31">
        <f t="shared" si="227"/>
        <v>0</v>
      </c>
      <c r="V451" s="31">
        <f t="shared" si="227"/>
        <v>0</v>
      </c>
      <c r="W451" s="31">
        <f t="shared" si="227"/>
        <v>0</v>
      </c>
      <c r="X451" s="31">
        <f t="shared" si="227"/>
        <v>0</v>
      </c>
      <c r="Y451" s="31">
        <f t="shared" si="227"/>
        <v>0</v>
      </c>
      <c r="Z451" s="31">
        <f t="shared" si="229"/>
        <v>0</v>
      </c>
      <c r="AA451" s="31">
        <f>D451-Z451</f>
        <v>0</v>
      </c>
      <c r="AB451" s="37"/>
      <c r="AC451" s="32"/>
    </row>
    <row r="452" spans="1:29" s="33" customFormat="1" ht="18" customHeight="1" x14ac:dyDescent="0.25">
      <c r="A452" s="38" t="s">
        <v>38</v>
      </c>
      <c r="B452" s="39">
        <f t="shared" ref="B452:AA452" si="230">SUM(B448:B451)</f>
        <v>93920824000</v>
      </c>
      <c r="C452" s="39">
        <f t="shared" si="230"/>
        <v>0</v>
      </c>
      <c r="D452" s="39">
        <f t="shared" si="230"/>
        <v>93920824000</v>
      </c>
      <c r="E452" s="39">
        <f t="shared" si="230"/>
        <v>8812964433.2799988</v>
      </c>
      <c r="F452" s="39">
        <f t="shared" si="230"/>
        <v>25614297591.899994</v>
      </c>
      <c r="G452" s="39">
        <f t="shared" si="230"/>
        <v>13999325934.479998</v>
      </c>
      <c r="H452" s="39">
        <f t="shared" si="230"/>
        <v>0</v>
      </c>
      <c r="I452" s="39">
        <f t="shared" si="230"/>
        <v>1258678582.8999999</v>
      </c>
      <c r="J452" s="39">
        <f t="shared" si="230"/>
        <v>1286499908.0700002</v>
      </c>
      <c r="K452" s="39">
        <f t="shared" si="230"/>
        <v>0</v>
      </c>
      <c r="L452" s="39">
        <f t="shared" si="230"/>
        <v>0</v>
      </c>
      <c r="M452" s="39">
        <f t="shared" si="230"/>
        <v>3617663189.9659996</v>
      </c>
      <c r="N452" s="39">
        <f t="shared" si="230"/>
        <v>67723349.410000011</v>
      </c>
      <c r="O452" s="39">
        <f t="shared" si="230"/>
        <v>7033093528.0800009</v>
      </c>
      <c r="P452" s="39">
        <f t="shared" si="230"/>
        <v>453468972.89000005</v>
      </c>
      <c r="Q452" s="39">
        <f t="shared" si="230"/>
        <v>232532846.37</v>
      </c>
      <c r="R452" s="39">
        <f t="shared" si="230"/>
        <v>14921479300.310001</v>
      </c>
      <c r="S452" s="39">
        <f t="shared" si="230"/>
        <v>9173785537.1499996</v>
      </c>
      <c r="T452" s="39">
        <f t="shared" si="230"/>
        <v>181783391.52000001</v>
      </c>
      <c r="U452" s="39">
        <f t="shared" si="230"/>
        <v>13817542542.959999</v>
      </c>
      <c r="V452" s="39">
        <f t="shared" si="230"/>
        <v>0</v>
      </c>
      <c r="W452" s="39">
        <f t="shared" si="230"/>
        <v>0</v>
      </c>
      <c r="X452" s="39">
        <f t="shared" si="230"/>
        <v>0</v>
      </c>
      <c r="Y452" s="39">
        <f t="shared" si="230"/>
        <v>0</v>
      </c>
      <c r="Z452" s="39">
        <f t="shared" si="230"/>
        <v>49499072658.655991</v>
      </c>
      <c r="AA452" s="39">
        <f t="shared" si="230"/>
        <v>44421751341.344009</v>
      </c>
      <c r="AB452" s="40">
        <f>Z452/D452</f>
        <v>0.52702979542274875</v>
      </c>
      <c r="AC452" s="32"/>
    </row>
    <row r="453" spans="1:29" s="33" customFormat="1" ht="18" customHeight="1" x14ac:dyDescent="0.25">
      <c r="A453" s="41" t="s">
        <v>39</v>
      </c>
      <c r="B453" s="31">
        <f t="shared" si="228"/>
        <v>0</v>
      </c>
      <c r="C453" s="31">
        <f t="shared" si="228"/>
        <v>0</v>
      </c>
      <c r="D453" s="31">
        <f t="shared" si="228"/>
        <v>0</v>
      </c>
      <c r="E453" s="31">
        <f t="shared" si="228"/>
        <v>0</v>
      </c>
      <c r="F453" s="31">
        <f t="shared" si="228"/>
        <v>0</v>
      </c>
      <c r="G453" s="31">
        <f t="shared" si="228"/>
        <v>0</v>
      </c>
      <c r="H453" s="31">
        <f t="shared" si="228"/>
        <v>0</v>
      </c>
      <c r="I453" s="31">
        <f t="shared" si="228"/>
        <v>0</v>
      </c>
      <c r="J453" s="31">
        <f t="shared" si="228"/>
        <v>0</v>
      </c>
      <c r="K453" s="31">
        <f t="shared" si="228"/>
        <v>0</v>
      </c>
      <c r="L453" s="31">
        <f t="shared" si="228"/>
        <v>0</v>
      </c>
      <c r="M453" s="31">
        <f t="shared" si="228"/>
        <v>0</v>
      </c>
      <c r="N453" s="31">
        <f t="shared" si="228"/>
        <v>0</v>
      </c>
      <c r="O453" s="31">
        <f t="shared" si="228"/>
        <v>0</v>
      </c>
      <c r="P453" s="31">
        <f t="shared" si="228"/>
        <v>0</v>
      </c>
      <c r="Q453" s="31">
        <f t="shared" si="228"/>
        <v>0</v>
      </c>
      <c r="R453" s="31">
        <f t="shared" ref="R453:Y453" si="231">R463</f>
        <v>0</v>
      </c>
      <c r="S453" s="31">
        <f t="shared" si="231"/>
        <v>0</v>
      </c>
      <c r="T453" s="31">
        <f t="shared" si="231"/>
        <v>0</v>
      </c>
      <c r="U453" s="31">
        <f t="shared" si="231"/>
        <v>0</v>
      </c>
      <c r="V453" s="31">
        <f t="shared" si="231"/>
        <v>0</v>
      </c>
      <c r="W453" s="31">
        <f t="shared" si="231"/>
        <v>0</v>
      </c>
      <c r="X453" s="31">
        <f t="shared" si="231"/>
        <v>0</v>
      </c>
      <c r="Y453" s="31">
        <f t="shared" si="231"/>
        <v>0</v>
      </c>
      <c r="Z453" s="31">
        <f t="shared" ref="Z453" si="232">SUM(M453:Y453)</f>
        <v>0</v>
      </c>
      <c r="AA453" s="31">
        <f>D453-Z453</f>
        <v>0</v>
      </c>
      <c r="AB453" s="37"/>
      <c r="AC453" s="32"/>
    </row>
    <row r="454" spans="1:29" s="33" customFormat="1" ht="18" customHeight="1" x14ac:dyDescent="0.25">
      <c r="A454" s="38" t="s">
        <v>40</v>
      </c>
      <c r="B454" s="39">
        <f t="shared" ref="B454:AA454" si="233">B453+B452</f>
        <v>93920824000</v>
      </c>
      <c r="C454" s="39">
        <f t="shared" si="233"/>
        <v>0</v>
      </c>
      <c r="D454" s="39">
        <f t="shared" si="233"/>
        <v>93920824000</v>
      </c>
      <c r="E454" s="39">
        <f t="shared" si="233"/>
        <v>8812964433.2799988</v>
      </c>
      <c r="F454" s="39">
        <f t="shared" si="233"/>
        <v>25614297591.899994</v>
      </c>
      <c r="G454" s="39">
        <f t="shared" si="233"/>
        <v>13999325934.479998</v>
      </c>
      <c r="H454" s="39">
        <f t="shared" si="233"/>
        <v>0</v>
      </c>
      <c r="I454" s="39">
        <f t="shared" si="233"/>
        <v>1258678582.8999999</v>
      </c>
      <c r="J454" s="39">
        <f t="shared" si="233"/>
        <v>1286499908.0700002</v>
      </c>
      <c r="K454" s="39">
        <f t="shared" si="233"/>
        <v>0</v>
      </c>
      <c r="L454" s="39">
        <f t="shared" si="233"/>
        <v>0</v>
      </c>
      <c r="M454" s="39">
        <f t="shared" si="233"/>
        <v>3617663189.9659996</v>
      </c>
      <c r="N454" s="39">
        <f t="shared" si="233"/>
        <v>67723349.410000011</v>
      </c>
      <c r="O454" s="39">
        <f t="shared" si="233"/>
        <v>7033093528.0800009</v>
      </c>
      <c r="P454" s="39">
        <f t="shared" si="233"/>
        <v>453468972.89000005</v>
      </c>
      <c r="Q454" s="39">
        <f t="shared" si="233"/>
        <v>232532846.37</v>
      </c>
      <c r="R454" s="39">
        <f t="shared" si="233"/>
        <v>14921479300.310001</v>
      </c>
      <c r="S454" s="39">
        <f t="shared" si="233"/>
        <v>9173785537.1499996</v>
      </c>
      <c r="T454" s="39">
        <f t="shared" si="233"/>
        <v>181783391.52000001</v>
      </c>
      <c r="U454" s="39">
        <f t="shared" si="233"/>
        <v>13817542542.959999</v>
      </c>
      <c r="V454" s="39">
        <f t="shared" si="233"/>
        <v>0</v>
      </c>
      <c r="W454" s="39">
        <f t="shared" si="233"/>
        <v>0</v>
      </c>
      <c r="X454" s="39">
        <f t="shared" si="233"/>
        <v>0</v>
      </c>
      <c r="Y454" s="39">
        <f t="shared" si="233"/>
        <v>0</v>
      </c>
      <c r="Z454" s="39">
        <f t="shared" si="233"/>
        <v>49499072658.655991</v>
      </c>
      <c r="AA454" s="39">
        <f t="shared" si="233"/>
        <v>44421751341.344009</v>
      </c>
      <c r="AB454" s="40">
        <f>Z454/D454</f>
        <v>0.52702979542274875</v>
      </c>
      <c r="AC454" s="42"/>
    </row>
    <row r="455" spans="1:2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B468+B478+B661+B674</f>
        <v>4216867000</v>
      </c>
      <c r="C458" s="31">
        <f t="shared" ref="C458:Y463" si="234">C468+C478+C661+C674</f>
        <v>0</v>
      </c>
      <c r="D458" s="31">
        <f t="shared" si="234"/>
        <v>4216867000</v>
      </c>
      <c r="E458" s="31">
        <f t="shared" si="234"/>
        <v>951977302.08999979</v>
      </c>
      <c r="F458" s="31">
        <f t="shared" si="234"/>
        <v>1033071418.8600003</v>
      </c>
      <c r="G458" s="31">
        <f t="shared" si="234"/>
        <v>47125143.099999994</v>
      </c>
      <c r="H458" s="31">
        <f t="shared" si="234"/>
        <v>0</v>
      </c>
      <c r="I458" s="31">
        <f t="shared" si="234"/>
        <v>867638342.33999979</v>
      </c>
      <c r="J458" s="31">
        <f t="shared" si="234"/>
        <v>943672892.39000022</v>
      </c>
      <c r="K458" s="31">
        <f t="shared" si="234"/>
        <v>0</v>
      </c>
      <c r="L458" s="31">
        <f t="shared" si="234"/>
        <v>0</v>
      </c>
      <c r="M458" s="31">
        <f t="shared" si="234"/>
        <v>2329651045.6599998</v>
      </c>
      <c r="N458" s="31">
        <f t="shared" si="234"/>
        <v>11068928.850000001</v>
      </c>
      <c r="O458" s="31">
        <f t="shared" si="234"/>
        <v>36154016.520000003</v>
      </c>
      <c r="P458" s="31">
        <f t="shared" si="234"/>
        <v>37116014.380000003</v>
      </c>
      <c r="Q458" s="31">
        <f t="shared" si="234"/>
        <v>22585516.219999999</v>
      </c>
      <c r="R458" s="31">
        <f t="shared" si="234"/>
        <v>42658590.649999999</v>
      </c>
      <c r="S458" s="31">
        <f t="shared" si="234"/>
        <v>24154419.600000001</v>
      </c>
      <c r="T458" s="31">
        <f t="shared" si="234"/>
        <v>23898992.310000002</v>
      </c>
      <c r="U458" s="31">
        <f t="shared" si="234"/>
        <v>23226150.789999999</v>
      </c>
      <c r="V458" s="31">
        <f t="shared" si="234"/>
        <v>0</v>
      </c>
      <c r="W458" s="31">
        <f t="shared" si="234"/>
        <v>0</v>
      </c>
      <c r="X458" s="31">
        <f t="shared" si="234"/>
        <v>0</v>
      </c>
      <c r="Y458" s="31">
        <f t="shared" si="234"/>
        <v>0</v>
      </c>
      <c r="Z458" s="31">
        <f>SUM(M458:Y458)</f>
        <v>2550513674.9799995</v>
      </c>
      <c r="AA458" s="31">
        <f>D458-Z458</f>
        <v>1666353325.0200005</v>
      </c>
      <c r="AB458" s="37">
        <f>Z458/D458</f>
        <v>0.60483616746271573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5">B469+B479+B662+B675</f>
        <v>88922225000</v>
      </c>
      <c r="C459" s="31">
        <f t="shared" si="235"/>
        <v>0</v>
      </c>
      <c r="D459" s="31">
        <f t="shared" si="235"/>
        <v>88922225000</v>
      </c>
      <c r="E459" s="31">
        <f t="shared" si="235"/>
        <v>7857051913.3100004</v>
      </c>
      <c r="F459" s="31">
        <f t="shared" si="235"/>
        <v>24571892498.169994</v>
      </c>
      <c r="G459" s="31">
        <f t="shared" si="235"/>
        <v>13950412791.379997</v>
      </c>
      <c r="H459" s="31">
        <f t="shared" si="235"/>
        <v>0</v>
      </c>
      <c r="I459" s="31">
        <f t="shared" si="235"/>
        <v>391040240.56</v>
      </c>
      <c r="J459" s="31">
        <f t="shared" si="235"/>
        <v>342827015.68000001</v>
      </c>
      <c r="K459" s="31">
        <f t="shared" si="235"/>
        <v>0</v>
      </c>
      <c r="L459" s="31">
        <f t="shared" si="235"/>
        <v>0</v>
      </c>
      <c r="M459" s="31">
        <f t="shared" si="235"/>
        <v>1198106733.3559999</v>
      </c>
      <c r="N459" s="31">
        <f t="shared" si="235"/>
        <v>56654420.56000001</v>
      </c>
      <c r="O459" s="31">
        <f t="shared" si="235"/>
        <v>6996939511.5600004</v>
      </c>
      <c r="P459" s="31">
        <f t="shared" si="235"/>
        <v>412417740.63000005</v>
      </c>
      <c r="Q459" s="31">
        <f t="shared" si="235"/>
        <v>200658345.28</v>
      </c>
      <c r="R459" s="31">
        <f t="shared" si="234"/>
        <v>14878776019.660002</v>
      </c>
      <c r="S459" s="31">
        <f t="shared" si="234"/>
        <v>9149631117.5499992</v>
      </c>
      <c r="T459" s="31">
        <f t="shared" si="234"/>
        <v>156096399.21000001</v>
      </c>
      <c r="U459" s="31">
        <f t="shared" si="234"/>
        <v>13794316392.169998</v>
      </c>
      <c r="V459" s="31">
        <f t="shared" si="234"/>
        <v>0</v>
      </c>
      <c r="W459" s="31">
        <f t="shared" si="234"/>
        <v>0</v>
      </c>
      <c r="X459" s="31">
        <f t="shared" si="234"/>
        <v>0</v>
      </c>
      <c r="Y459" s="31">
        <f t="shared" si="234"/>
        <v>0</v>
      </c>
      <c r="Z459" s="31">
        <f t="shared" ref="Z459:Z461" si="236">SUM(M459:Y459)</f>
        <v>46843596679.975998</v>
      </c>
      <c r="AA459" s="31">
        <f>D459-Z459</f>
        <v>42078628320.024002</v>
      </c>
      <c r="AB459" s="37">
        <f>Z459/D459</f>
        <v>0.52679289885038294</v>
      </c>
      <c r="AC459" s="32"/>
    </row>
    <row r="460" spans="1:29" s="33" customFormat="1" ht="18" customHeight="1" x14ac:dyDescent="0.2">
      <c r="A460" s="36" t="s">
        <v>36</v>
      </c>
      <c r="B460" s="31">
        <f t="shared" si="235"/>
        <v>781732000</v>
      </c>
      <c r="C460" s="31">
        <f t="shared" si="234"/>
        <v>0</v>
      </c>
      <c r="D460" s="31">
        <f t="shared" si="234"/>
        <v>781732000</v>
      </c>
      <c r="E460" s="31">
        <f t="shared" si="234"/>
        <v>3935217.88</v>
      </c>
      <c r="F460" s="31">
        <f t="shared" si="234"/>
        <v>9333674.8699999992</v>
      </c>
      <c r="G460" s="31">
        <f t="shared" si="234"/>
        <v>1788000</v>
      </c>
      <c r="H460" s="31">
        <f t="shared" si="234"/>
        <v>0</v>
      </c>
      <c r="I460" s="31">
        <f t="shared" si="234"/>
        <v>0</v>
      </c>
      <c r="J460" s="31">
        <f t="shared" si="234"/>
        <v>0</v>
      </c>
      <c r="K460" s="31">
        <f t="shared" si="234"/>
        <v>0</v>
      </c>
      <c r="L460" s="31">
        <f t="shared" si="234"/>
        <v>0</v>
      </c>
      <c r="M460" s="31">
        <f t="shared" si="234"/>
        <v>89905410.950000003</v>
      </c>
      <c r="N460" s="31">
        <f t="shared" si="234"/>
        <v>0</v>
      </c>
      <c r="O460" s="31">
        <f t="shared" si="234"/>
        <v>0</v>
      </c>
      <c r="P460" s="31">
        <f t="shared" si="234"/>
        <v>3935217.88</v>
      </c>
      <c r="Q460" s="31">
        <f t="shared" si="234"/>
        <v>9288984.8699999992</v>
      </c>
      <c r="R460" s="31">
        <f t="shared" si="234"/>
        <v>44690</v>
      </c>
      <c r="S460" s="31">
        <f t="shared" si="234"/>
        <v>0</v>
      </c>
      <c r="T460" s="31">
        <f t="shared" si="234"/>
        <v>1788000</v>
      </c>
      <c r="U460" s="31">
        <f t="shared" si="234"/>
        <v>0</v>
      </c>
      <c r="V460" s="31">
        <f t="shared" si="234"/>
        <v>0</v>
      </c>
      <c r="W460" s="31">
        <f t="shared" si="234"/>
        <v>0</v>
      </c>
      <c r="X460" s="31">
        <f t="shared" si="234"/>
        <v>0</v>
      </c>
      <c r="Y460" s="31">
        <f t="shared" si="234"/>
        <v>0</v>
      </c>
      <c r="Z460" s="31">
        <f t="shared" si="236"/>
        <v>104962303.7</v>
      </c>
      <c r="AA460" s="31">
        <f>D460-Z460</f>
        <v>676769696.29999995</v>
      </c>
      <c r="AB460" s="37">
        <f>Z460/D460</f>
        <v>0.1342689101891697</v>
      </c>
      <c r="AC460" s="32"/>
    </row>
    <row r="461" spans="1:29" s="33" customFormat="1" ht="18" customHeight="1" x14ac:dyDescent="0.2">
      <c r="A461" s="36" t="s">
        <v>37</v>
      </c>
      <c r="B461" s="31">
        <f t="shared" si="235"/>
        <v>0</v>
      </c>
      <c r="C461" s="31">
        <f t="shared" si="234"/>
        <v>0</v>
      </c>
      <c r="D461" s="31">
        <f t="shared" si="234"/>
        <v>0</v>
      </c>
      <c r="E461" s="31">
        <f t="shared" si="234"/>
        <v>0</v>
      </c>
      <c r="F461" s="31">
        <f t="shared" si="234"/>
        <v>0</v>
      </c>
      <c r="G461" s="31">
        <f t="shared" si="234"/>
        <v>0</v>
      </c>
      <c r="H461" s="31">
        <f t="shared" si="234"/>
        <v>0</v>
      </c>
      <c r="I461" s="31">
        <f t="shared" si="234"/>
        <v>0</v>
      </c>
      <c r="J461" s="31">
        <f t="shared" si="234"/>
        <v>0</v>
      </c>
      <c r="K461" s="31">
        <f t="shared" si="234"/>
        <v>0</v>
      </c>
      <c r="L461" s="31">
        <f t="shared" si="234"/>
        <v>0</v>
      </c>
      <c r="M461" s="31">
        <f t="shared" si="234"/>
        <v>0</v>
      </c>
      <c r="N461" s="31">
        <f t="shared" si="234"/>
        <v>0</v>
      </c>
      <c r="O461" s="31">
        <f t="shared" si="234"/>
        <v>0</v>
      </c>
      <c r="P461" s="31">
        <f t="shared" si="234"/>
        <v>0</v>
      </c>
      <c r="Q461" s="31">
        <f t="shared" si="234"/>
        <v>0</v>
      </c>
      <c r="R461" s="31">
        <f t="shared" si="234"/>
        <v>0</v>
      </c>
      <c r="S461" s="31">
        <f t="shared" si="234"/>
        <v>0</v>
      </c>
      <c r="T461" s="31">
        <f t="shared" si="234"/>
        <v>0</v>
      </c>
      <c r="U461" s="31">
        <f t="shared" si="234"/>
        <v>0</v>
      </c>
      <c r="V461" s="31">
        <f t="shared" si="234"/>
        <v>0</v>
      </c>
      <c r="W461" s="31">
        <f t="shared" si="234"/>
        <v>0</v>
      </c>
      <c r="X461" s="31">
        <f t="shared" si="234"/>
        <v>0</v>
      </c>
      <c r="Y461" s="31">
        <f t="shared" si="234"/>
        <v>0</v>
      </c>
      <c r="Z461" s="31">
        <f t="shared" si="236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7">SUM(B458:B461)</f>
        <v>93920824000</v>
      </c>
      <c r="C462" s="39">
        <f t="shared" si="237"/>
        <v>0</v>
      </c>
      <c r="D462" s="39">
        <f t="shared" si="237"/>
        <v>93920824000</v>
      </c>
      <c r="E462" s="39">
        <f t="shared" si="237"/>
        <v>8812964433.2799988</v>
      </c>
      <c r="F462" s="39">
        <f t="shared" si="237"/>
        <v>25614297591.899994</v>
      </c>
      <c r="G462" s="39">
        <f t="shared" si="237"/>
        <v>13999325934.479998</v>
      </c>
      <c r="H462" s="39">
        <f t="shared" si="237"/>
        <v>0</v>
      </c>
      <c r="I462" s="39">
        <f t="shared" si="237"/>
        <v>1258678582.8999999</v>
      </c>
      <c r="J462" s="39">
        <f t="shared" si="237"/>
        <v>1286499908.0700002</v>
      </c>
      <c r="K462" s="39">
        <f t="shared" si="237"/>
        <v>0</v>
      </c>
      <c r="L462" s="39">
        <f t="shared" si="237"/>
        <v>0</v>
      </c>
      <c r="M462" s="39">
        <f t="shared" si="237"/>
        <v>3617663189.9659996</v>
      </c>
      <c r="N462" s="39">
        <f t="shared" si="237"/>
        <v>67723349.410000011</v>
      </c>
      <c r="O462" s="39">
        <f t="shared" si="237"/>
        <v>7033093528.0800009</v>
      </c>
      <c r="P462" s="39">
        <f t="shared" si="237"/>
        <v>453468972.89000005</v>
      </c>
      <c r="Q462" s="39">
        <f t="shared" si="237"/>
        <v>232532846.37</v>
      </c>
      <c r="R462" s="39">
        <f t="shared" si="237"/>
        <v>14921479300.310001</v>
      </c>
      <c r="S462" s="39">
        <f t="shared" si="237"/>
        <v>9173785537.1499996</v>
      </c>
      <c r="T462" s="39">
        <f t="shared" si="237"/>
        <v>181783391.52000001</v>
      </c>
      <c r="U462" s="39">
        <f t="shared" si="237"/>
        <v>13817542542.959999</v>
      </c>
      <c r="V462" s="39">
        <f t="shared" si="237"/>
        <v>0</v>
      </c>
      <c r="W462" s="39">
        <f t="shared" si="237"/>
        <v>0</v>
      </c>
      <c r="X462" s="39">
        <f t="shared" si="237"/>
        <v>0</v>
      </c>
      <c r="Y462" s="39">
        <f t="shared" si="237"/>
        <v>0</v>
      </c>
      <c r="Z462" s="39">
        <f t="shared" si="237"/>
        <v>49499072658.655991</v>
      </c>
      <c r="AA462" s="39">
        <f t="shared" si="237"/>
        <v>44421751341.344009</v>
      </c>
      <c r="AB462" s="40">
        <f>Z462/D462</f>
        <v>0.52702979542274875</v>
      </c>
      <c r="AC462" s="32"/>
    </row>
    <row r="463" spans="1:29" s="33" customFormat="1" ht="18" customHeight="1" x14ac:dyDescent="0.25">
      <c r="A463" s="41" t="s">
        <v>39</v>
      </c>
      <c r="B463" s="31">
        <f t="shared" si="235"/>
        <v>0</v>
      </c>
      <c r="C463" s="31">
        <f t="shared" si="234"/>
        <v>0</v>
      </c>
      <c r="D463" s="31">
        <f t="shared" si="234"/>
        <v>0</v>
      </c>
      <c r="E463" s="31">
        <f t="shared" si="234"/>
        <v>0</v>
      </c>
      <c r="F463" s="31">
        <f t="shared" si="234"/>
        <v>0</v>
      </c>
      <c r="G463" s="31">
        <f t="shared" si="234"/>
        <v>0</v>
      </c>
      <c r="H463" s="31">
        <f t="shared" si="234"/>
        <v>0</v>
      </c>
      <c r="I463" s="31">
        <f t="shared" si="234"/>
        <v>0</v>
      </c>
      <c r="J463" s="31">
        <f t="shared" si="234"/>
        <v>0</v>
      </c>
      <c r="K463" s="31">
        <f t="shared" si="234"/>
        <v>0</v>
      </c>
      <c r="L463" s="31">
        <f t="shared" si="234"/>
        <v>0</v>
      </c>
      <c r="M463" s="31">
        <f t="shared" si="234"/>
        <v>0</v>
      </c>
      <c r="N463" s="31">
        <f t="shared" si="234"/>
        <v>0</v>
      </c>
      <c r="O463" s="31">
        <f t="shared" si="234"/>
        <v>0</v>
      </c>
      <c r="P463" s="31">
        <f t="shared" si="234"/>
        <v>0</v>
      </c>
      <c r="Q463" s="31">
        <f t="shared" si="234"/>
        <v>0</v>
      </c>
      <c r="R463" s="31">
        <f t="shared" si="234"/>
        <v>0</v>
      </c>
      <c r="S463" s="31">
        <f t="shared" si="234"/>
        <v>0</v>
      </c>
      <c r="T463" s="31">
        <f t="shared" si="234"/>
        <v>0</v>
      </c>
      <c r="U463" s="31">
        <f t="shared" si="234"/>
        <v>0</v>
      </c>
      <c r="V463" s="31">
        <f t="shared" si="234"/>
        <v>0</v>
      </c>
      <c r="W463" s="31">
        <f t="shared" si="234"/>
        <v>0</v>
      </c>
      <c r="X463" s="31">
        <f t="shared" si="234"/>
        <v>0</v>
      </c>
      <c r="Y463" s="31">
        <f t="shared" si="234"/>
        <v>0</v>
      </c>
      <c r="Z463" s="31">
        <f t="shared" ref="Z463" si="238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9">B463+B462</f>
        <v>93920824000</v>
      </c>
      <c r="C464" s="39">
        <f t="shared" si="239"/>
        <v>0</v>
      </c>
      <c r="D464" s="39">
        <f t="shared" si="239"/>
        <v>93920824000</v>
      </c>
      <c r="E464" s="39">
        <f t="shared" si="239"/>
        <v>8812964433.2799988</v>
      </c>
      <c r="F464" s="39">
        <f t="shared" si="239"/>
        <v>25614297591.899994</v>
      </c>
      <c r="G464" s="39">
        <f t="shared" si="239"/>
        <v>13999325934.479998</v>
      </c>
      <c r="H464" s="39">
        <f t="shared" si="239"/>
        <v>0</v>
      </c>
      <c r="I464" s="39">
        <f t="shared" si="239"/>
        <v>1258678582.8999999</v>
      </c>
      <c r="J464" s="39">
        <f t="shared" si="239"/>
        <v>1286499908.0700002</v>
      </c>
      <c r="K464" s="39">
        <f t="shared" si="239"/>
        <v>0</v>
      </c>
      <c r="L464" s="39">
        <f t="shared" si="239"/>
        <v>0</v>
      </c>
      <c r="M464" s="39">
        <f t="shared" si="239"/>
        <v>3617663189.9659996</v>
      </c>
      <c r="N464" s="39">
        <f t="shared" si="239"/>
        <v>67723349.410000011</v>
      </c>
      <c r="O464" s="39">
        <f t="shared" si="239"/>
        <v>7033093528.0800009</v>
      </c>
      <c r="P464" s="39">
        <f t="shared" si="239"/>
        <v>453468972.89000005</v>
      </c>
      <c r="Q464" s="39">
        <f t="shared" si="239"/>
        <v>232532846.37</v>
      </c>
      <c r="R464" s="39">
        <f t="shared" si="239"/>
        <v>14921479300.310001</v>
      </c>
      <c r="S464" s="39">
        <f t="shared" si="239"/>
        <v>9173785537.1499996</v>
      </c>
      <c r="T464" s="39">
        <f t="shared" si="239"/>
        <v>181783391.52000001</v>
      </c>
      <c r="U464" s="39">
        <f t="shared" si="239"/>
        <v>13817542542.959999</v>
      </c>
      <c r="V464" s="39">
        <f t="shared" si="239"/>
        <v>0</v>
      </c>
      <c r="W464" s="39">
        <f t="shared" si="239"/>
        <v>0</v>
      </c>
      <c r="X464" s="39">
        <f t="shared" si="239"/>
        <v>0</v>
      </c>
      <c r="Y464" s="39">
        <f t="shared" si="239"/>
        <v>0</v>
      </c>
      <c r="Z464" s="39">
        <f t="shared" si="239"/>
        <v>49499072658.655991</v>
      </c>
      <c r="AA464" s="39">
        <f t="shared" si="239"/>
        <v>44421751341.344009</v>
      </c>
      <c r="AB464" s="40">
        <f>Z464/D464</f>
        <v>0.52702979542274875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[1]consoCURRENT!E9666</f>
        <v>3992202000</v>
      </c>
      <c r="C468" s="31">
        <f>[1]consoCURRENT!F9666</f>
        <v>0</v>
      </c>
      <c r="D468" s="31">
        <f>[1]consoCURRENT!G9666</f>
        <v>3992202000</v>
      </c>
      <c r="E468" s="31">
        <f>[1]consoCURRENT!H9666</f>
        <v>905077073.73999977</v>
      </c>
      <c r="F468" s="31">
        <f>[1]consoCURRENT!I9666</f>
        <v>979230090.35000026</v>
      </c>
      <c r="G468" s="31">
        <f>[1]consoCURRENT!J9666</f>
        <v>18373948.66</v>
      </c>
      <c r="H468" s="31">
        <f>[1]consoCURRENT!K9666</f>
        <v>0</v>
      </c>
      <c r="I468" s="31">
        <f>[1]consoCURRENT!L9666</f>
        <v>867638342.33999979</v>
      </c>
      <c r="J468" s="31">
        <f>[1]consoCURRENT!M9666</f>
        <v>943672892.39000022</v>
      </c>
      <c r="K468" s="31">
        <f>[1]consoCURRENT!N9666</f>
        <v>0</v>
      </c>
      <c r="L468" s="31">
        <f>[1]consoCURRENT!O9666</f>
        <v>0</v>
      </c>
      <c r="M468" s="31">
        <f>[1]consoCURRENT!P9666</f>
        <v>2329651045.6599998</v>
      </c>
      <c r="N468" s="31">
        <f>[1]consoCURRENT!Q9666</f>
        <v>0</v>
      </c>
      <c r="O468" s="31">
        <f>[1]consoCURRENT!R9666</f>
        <v>18781816.920000002</v>
      </c>
      <c r="P468" s="31">
        <f>[1]consoCURRENT!S9666</f>
        <v>18656914.48</v>
      </c>
      <c r="Q468" s="31">
        <f>[1]consoCURRENT!T9666</f>
        <v>9291898</v>
      </c>
      <c r="R468" s="31">
        <f>[1]consoCURRENT!U9666</f>
        <v>16940357.210000001</v>
      </c>
      <c r="S468" s="31">
        <f>[1]consoCURRENT!V9666</f>
        <v>9324942.75</v>
      </c>
      <c r="T468" s="31">
        <f>[1]consoCURRENT!W9666</f>
        <v>9223102.9600000009</v>
      </c>
      <c r="U468" s="31">
        <f>[1]consoCURRENT!X9666</f>
        <v>9150845.6999999993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2421020923.6799998</v>
      </c>
      <c r="AA468" s="31">
        <f>D468-Z468</f>
        <v>1571181076.3200002</v>
      </c>
      <c r="AB468" s="37">
        <f>Z468/D468</f>
        <v>0.60643748078879767</v>
      </c>
      <c r="AC468" s="32"/>
    </row>
    <row r="469" spans="1:29" s="33" customFormat="1" ht="18" customHeight="1" x14ac:dyDescent="0.2">
      <c r="A469" s="36" t="s">
        <v>35</v>
      </c>
      <c r="B469" s="31">
        <f>[1]consoCURRENT!E9779</f>
        <v>84194815000</v>
      </c>
      <c r="C469" s="31">
        <f>[1]consoCURRENT!F9779</f>
        <v>0</v>
      </c>
      <c r="D469" s="31">
        <f>[1]consoCURRENT!G9779</f>
        <v>84194815000</v>
      </c>
      <c r="E469" s="31">
        <f>[1]consoCURRENT!H9779</f>
        <v>7612055453.1000004</v>
      </c>
      <c r="F469" s="31">
        <f>[1]consoCURRENT!I9779</f>
        <v>24068008976.719994</v>
      </c>
      <c r="G469" s="31">
        <f>[1]consoCURRENT!J9779</f>
        <v>13663497516.859997</v>
      </c>
      <c r="H469" s="31">
        <f>[1]consoCURRENT!K9779</f>
        <v>0</v>
      </c>
      <c r="I469" s="31">
        <f>[1]consoCURRENT!L9779</f>
        <v>390117357.22000003</v>
      </c>
      <c r="J469" s="31">
        <f>[1]consoCURRENT!M9779</f>
        <v>342724207.35000002</v>
      </c>
      <c r="K469" s="31">
        <f>[1]consoCURRENT!N9779</f>
        <v>0</v>
      </c>
      <c r="L469" s="31">
        <f>[1]consoCURRENT!O9779</f>
        <v>0</v>
      </c>
      <c r="M469" s="31">
        <f>[1]consoCURRENT!P9779</f>
        <v>1165696321.1359999</v>
      </c>
      <c r="N469" s="31">
        <f>[1]consoCURRENT!Q9779</f>
        <v>0</v>
      </c>
      <c r="O469" s="31">
        <f>[1]consoCURRENT!R9779</f>
        <v>6887128771.6800003</v>
      </c>
      <c r="P469" s="31">
        <f>[1]consoCURRENT!S9779</f>
        <v>334809324.20000005</v>
      </c>
      <c r="Q469" s="31">
        <f>[1]consoCURRENT!T9779</f>
        <v>119492910.60000001</v>
      </c>
      <c r="R469" s="31">
        <f>[1]consoCURRENT!U9779</f>
        <v>14726240413.890001</v>
      </c>
      <c r="S469" s="31">
        <f>[1]consoCURRENT!V9779</f>
        <v>8879551444.8799992</v>
      </c>
      <c r="T469" s="31">
        <f>[1]consoCURRENT!W9779</f>
        <v>6329903.6600000001</v>
      </c>
      <c r="U469" s="31">
        <f>[1]consoCURRENT!X9779</f>
        <v>13657167613.199999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0">SUM(M469:Y469)</f>
        <v>45776416703.246002</v>
      </c>
      <c r="AA469" s="31">
        <f>D469-Z469</f>
        <v>38418398296.753998</v>
      </c>
      <c r="AB469" s="37">
        <f>Z469/D469</f>
        <v>0.54369638680536325</v>
      </c>
      <c r="AC469" s="32"/>
    </row>
    <row r="470" spans="1:29" s="33" customFormat="1" ht="18" customHeight="1" x14ac:dyDescent="0.2">
      <c r="A470" s="36" t="s">
        <v>36</v>
      </c>
      <c r="B470" s="31">
        <f>[1]consoCURRENT!E9785</f>
        <v>781732000</v>
      </c>
      <c r="C470" s="31">
        <f>[1]consoCURRENT!F9785</f>
        <v>0</v>
      </c>
      <c r="D470" s="31">
        <f>[1]consoCURRENT!G9785</f>
        <v>781732000</v>
      </c>
      <c r="E470" s="31">
        <f>[1]consoCURRENT!H9785</f>
        <v>3935217.88</v>
      </c>
      <c r="F470" s="31">
        <f>[1]consoCURRENT!I9785</f>
        <v>9333674.8699999992</v>
      </c>
      <c r="G470" s="31">
        <f>[1]consoCURRENT!J9785</f>
        <v>1788000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89905410.950000003</v>
      </c>
      <c r="N470" s="31">
        <f>[1]consoCURRENT!Q9785</f>
        <v>0</v>
      </c>
      <c r="O470" s="31">
        <f>[1]consoCURRENT!R9785</f>
        <v>0</v>
      </c>
      <c r="P470" s="31">
        <f>[1]consoCURRENT!S9785</f>
        <v>3935217.88</v>
      </c>
      <c r="Q470" s="31">
        <f>[1]consoCURRENT!T9785</f>
        <v>9288984.8699999992</v>
      </c>
      <c r="R470" s="31">
        <f>[1]consoCURRENT!U9785</f>
        <v>44690</v>
      </c>
      <c r="S470" s="31">
        <f>[1]consoCURRENT!V9785</f>
        <v>0</v>
      </c>
      <c r="T470" s="31">
        <f>[1]consoCURRENT!W9785</f>
        <v>1788000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0"/>
        <v>104962303.7</v>
      </c>
      <c r="AA470" s="31">
        <f>D470-Z470</f>
        <v>676769696.29999995</v>
      </c>
      <c r="AB470" s="37">
        <f>Z470/D470</f>
        <v>0.1342689101891697</v>
      </c>
      <c r="AC470" s="32"/>
    </row>
    <row r="471" spans="1:29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0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1">SUM(B468:B471)</f>
        <v>88968749000</v>
      </c>
      <c r="C472" s="39">
        <f t="shared" si="241"/>
        <v>0</v>
      </c>
      <c r="D472" s="39">
        <f t="shared" si="241"/>
        <v>88968749000</v>
      </c>
      <c r="E472" s="39">
        <f t="shared" si="241"/>
        <v>8521067744.7200003</v>
      </c>
      <c r="F472" s="39">
        <f t="shared" si="241"/>
        <v>25056572741.939991</v>
      </c>
      <c r="G472" s="39">
        <f t="shared" si="241"/>
        <v>13683659465.519997</v>
      </c>
      <c r="H472" s="39">
        <f t="shared" si="241"/>
        <v>0</v>
      </c>
      <c r="I472" s="39">
        <f t="shared" si="241"/>
        <v>1257755699.5599999</v>
      </c>
      <c r="J472" s="39">
        <f t="shared" si="241"/>
        <v>1286397099.7400002</v>
      </c>
      <c r="K472" s="39">
        <f t="shared" si="241"/>
        <v>0</v>
      </c>
      <c r="L472" s="39">
        <f t="shared" si="241"/>
        <v>0</v>
      </c>
      <c r="M472" s="39">
        <f t="shared" si="241"/>
        <v>3585252777.7459993</v>
      </c>
      <c r="N472" s="39">
        <f t="shared" si="241"/>
        <v>0</v>
      </c>
      <c r="O472" s="39">
        <f t="shared" si="241"/>
        <v>6905910588.6000004</v>
      </c>
      <c r="P472" s="39">
        <f t="shared" si="241"/>
        <v>357401456.56000006</v>
      </c>
      <c r="Q472" s="39">
        <f t="shared" si="241"/>
        <v>138073793.47</v>
      </c>
      <c r="R472" s="39">
        <f t="shared" si="241"/>
        <v>14743225461.1</v>
      </c>
      <c r="S472" s="39">
        <f t="shared" si="241"/>
        <v>8888876387.6299992</v>
      </c>
      <c r="T472" s="39">
        <f t="shared" si="241"/>
        <v>17341006.620000001</v>
      </c>
      <c r="U472" s="39">
        <f t="shared" si="241"/>
        <v>13666318458.9</v>
      </c>
      <c r="V472" s="39">
        <f t="shared" si="241"/>
        <v>0</v>
      </c>
      <c r="W472" s="39">
        <f t="shared" si="241"/>
        <v>0</v>
      </c>
      <c r="X472" s="39">
        <f t="shared" si="241"/>
        <v>0</v>
      </c>
      <c r="Y472" s="39">
        <f t="shared" si="241"/>
        <v>0</v>
      </c>
      <c r="Z472" s="39">
        <f t="shared" si="241"/>
        <v>48302399930.625999</v>
      </c>
      <c r="AA472" s="39">
        <f t="shared" si="241"/>
        <v>40666349069.374001</v>
      </c>
      <c r="AB472" s="40">
        <f>Z472/D472</f>
        <v>0.54291423082307244</v>
      </c>
      <c r="AC472" s="32"/>
    </row>
    <row r="473" spans="1:29" s="33" customFormat="1" ht="18" customHeight="1" x14ac:dyDescent="0.25">
      <c r="A473" s="41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2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3">B473+B472</f>
        <v>88968749000</v>
      </c>
      <c r="C474" s="39">
        <f t="shared" si="243"/>
        <v>0</v>
      </c>
      <c r="D474" s="39">
        <f t="shared" si="243"/>
        <v>88968749000</v>
      </c>
      <c r="E474" s="39">
        <f t="shared" si="243"/>
        <v>8521067744.7200003</v>
      </c>
      <c r="F474" s="39">
        <f t="shared" si="243"/>
        <v>25056572741.939991</v>
      </c>
      <c r="G474" s="39">
        <f t="shared" si="243"/>
        <v>13683659465.519997</v>
      </c>
      <c r="H474" s="39">
        <f t="shared" si="243"/>
        <v>0</v>
      </c>
      <c r="I474" s="39">
        <f t="shared" si="243"/>
        <v>1257755699.5599999</v>
      </c>
      <c r="J474" s="39">
        <f t="shared" si="243"/>
        <v>1286397099.7400002</v>
      </c>
      <c r="K474" s="39">
        <f t="shared" si="243"/>
        <v>0</v>
      </c>
      <c r="L474" s="39">
        <f t="shared" si="243"/>
        <v>0</v>
      </c>
      <c r="M474" s="39">
        <f t="shared" si="243"/>
        <v>3585252777.7459993</v>
      </c>
      <c r="N474" s="39">
        <f t="shared" si="243"/>
        <v>0</v>
      </c>
      <c r="O474" s="39">
        <f t="shared" si="243"/>
        <v>6905910588.6000004</v>
      </c>
      <c r="P474" s="39">
        <f t="shared" si="243"/>
        <v>357401456.56000006</v>
      </c>
      <c r="Q474" s="39">
        <f t="shared" si="243"/>
        <v>138073793.47</v>
      </c>
      <c r="R474" s="39">
        <f t="shared" si="243"/>
        <v>14743225461.1</v>
      </c>
      <c r="S474" s="39">
        <f t="shared" si="243"/>
        <v>8888876387.6299992</v>
      </c>
      <c r="T474" s="39">
        <f t="shared" si="243"/>
        <v>17341006.620000001</v>
      </c>
      <c r="U474" s="39">
        <f t="shared" si="243"/>
        <v>13666318458.9</v>
      </c>
      <c r="V474" s="39">
        <f t="shared" si="243"/>
        <v>0</v>
      </c>
      <c r="W474" s="39">
        <f t="shared" si="243"/>
        <v>0</v>
      </c>
      <c r="X474" s="39">
        <f t="shared" si="243"/>
        <v>0</v>
      </c>
      <c r="Y474" s="39">
        <f t="shared" si="243"/>
        <v>0</v>
      </c>
      <c r="Z474" s="39">
        <f t="shared" si="243"/>
        <v>48302399930.625999</v>
      </c>
      <c r="AA474" s="39">
        <f t="shared" si="243"/>
        <v>40666349069.374001</v>
      </c>
      <c r="AB474" s="40">
        <f>Z474/D474</f>
        <v>0.54291423082307244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 t="shared" ref="B478:Q481" si="244">B488+B498+B508+B518+B528+B538+B548+B558+B568+B578+B588+B598+B608+B618+B628+B638+B648</f>
        <v>224665000</v>
      </c>
      <c r="C478" s="31">
        <f t="shared" si="244"/>
        <v>0</v>
      </c>
      <c r="D478" s="31">
        <f>D488+D498+D508+D518+D528+D538+D548+D558+D568+D578+D588+D598+D608+D618+D628+D638+D648</f>
        <v>224665000</v>
      </c>
      <c r="E478" s="31">
        <f t="shared" ref="E478:Y481" si="245">E488+E498+E508+E518+E528+E538+E548+E558+E568+E578+E588+E598+E608+E618+E628+E638+E648</f>
        <v>46900228.349999994</v>
      </c>
      <c r="F478" s="31">
        <f t="shared" si="245"/>
        <v>53841328.50999999</v>
      </c>
      <c r="G478" s="31">
        <f t="shared" si="245"/>
        <v>28751194.439999998</v>
      </c>
      <c r="H478" s="31">
        <f t="shared" si="245"/>
        <v>0</v>
      </c>
      <c r="I478" s="31">
        <f t="shared" si="245"/>
        <v>0</v>
      </c>
      <c r="J478" s="31">
        <f t="shared" si="245"/>
        <v>0</v>
      </c>
      <c r="K478" s="31">
        <f t="shared" si="245"/>
        <v>0</v>
      </c>
      <c r="L478" s="31">
        <f t="shared" si="245"/>
        <v>0</v>
      </c>
      <c r="M478" s="31">
        <f t="shared" si="245"/>
        <v>0</v>
      </c>
      <c r="N478" s="31">
        <f t="shared" si="245"/>
        <v>11068928.850000001</v>
      </c>
      <c r="O478" s="31">
        <f t="shared" si="245"/>
        <v>17372199.600000001</v>
      </c>
      <c r="P478" s="31">
        <f t="shared" si="245"/>
        <v>18459099.900000002</v>
      </c>
      <c r="Q478" s="31">
        <f t="shared" si="245"/>
        <v>13293618.219999999</v>
      </c>
      <c r="R478" s="31">
        <f t="shared" si="245"/>
        <v>25718233.439999998</v>
      </c>
      <c r="S478" s="31">
        <f t="shared" si="245"/>
        <v>14829476.850000001</v>
      </c>
      <c r="T478" s="31">
        <f t="shared" si="245"/>
        <v>14675889.350000001</v>
      </c>
      <c r="U478" s="31">
        <f t="shared" si="245"/>
        <v>14075305.09</v>
      </c>
      <c r="V478" s="31">
        <f t="shared" si="245"/>
        <v>0</v>
      </c>
      <c r="W478" s="31">
        <f t="shared" si="245"/>
        <v>0</v>
      </c>
      <c r="X478" s="31">
        <f t="shared" si="245"/>
        <v>0</v>
      </c>
      <c r="Y478" s="31">
        <f t="shared" si="245"/>
        <v>0</v>
      </c>
      <c r="Z478" s="31">
        <f>SUM(M478:Y478)</f>
        <v>129492751.30000001</v>
      </c>
      <c r="AA478" s="31">
        <f>D478-Z478</f>
        <v>95172248.699999988</v>
      </c>
      <c r="AB478" s="37">
        <f>Z478/D478</f>
        <v>0.57638150713284231</v>
      </c>
      <c r="AC478" s="32"/>
    </row>
    <row r="479" spans="1:29" s="33" customFormat="1" ht="18" customHeight="1" x14ac:dyDescent="0.2">
      <c r="A479" s="36" t="s">
        <v>35</v>
      </c>
      <c r="B479" s="31">
        <f t="shared" si="244"/>
        <v>4727410000</v>
      </c>
      <c r="C479" s="31">
        <f t="shared" si="244"/>
        <v>0</v>
      </c>
      <c r="D479" s="31">
        <f t="shared" si="244"/>
        <v>4727410000</v>
      </c>
      <c r="E479" s="31">
        <f t="shared" si="244"/>
        <v>244996460.21000004</v>
      </c>
      <c r="F479" s="31">
        <f t="shared" si="244"/>
        <v>503883521.44999999</v>
      </c>
      <c r="G479" s="31">
        <f t="shared" si="244"/>
        <v>286915274.52000004</v>
      </c>
      <c r="H479" s="31">
        <f t="shared" si="244"/>
        <v>0</v>
      </c>
      <c r="I479" s="31">
        <f t="shared" si="244"/>
        <v>922883.34000000008</v>
      </c>
      <c r="J479" s="31">
        <f t="shared" si="244"/>
        <v>102808.33000000002</v>
      </c>
      <c r="K479" s="31">
        <f t="shared" si="244"/>
        <v>0</v>
      </c>
      <c r="L479" s="31">
        <f t="shared" si="244"/>
        <v>0</v>
      </c>
      <c r="M479" s="31">
        <f t="shared" si="244"/>
        <v>32410412.219999999</v>
      </c>
      <c r="N479" s="31">
        <f t="shared" si="244"/>
        <v>56654420.56000001</v>
      </c>
      <c r="O479" s="31">
        <f t="shared" si="244"/>
        <v>109810739.88</v>
      </c>
      <c r="P479" s="31">
        <f t="shared" si="244"/>
        <v>77608416.430000007</v>
      </c>
      <c r="Q479" s="31">
        <f t="shared" si="244"/>
        <v>81165434.679999992</v>
      </c>
      <c r="R479" s="31">
        <f t="shared" si="245"/>
        <v>152535605.77000001</v>
      </c>
      <c r="S479" s="31">
        <f t="shared" si="245"/>
        <v>270079672.67000002</v>
      </c>
      <c r="T479" s="31">
        <f t="shared" si="245"/>
        <v>149766495.55000001</v>
      </c>
      <c r="U479" s="31">
        <f t="shared" si="245"/>
        <v>137148778.97</v>
      </c>
      <c r="V479" s="31">
        <f t="shared" si="245"/>
        <v>0</v>
      </c>
      <c r="W479" s="31">
        <f t="shared" si="245"/>
        <v>0</v>
      </c>
      <c r="X479" s="31">
        <f t="shared" si="245"/>
        <v>0</v>
      </c>
      <c r="Y479" s="31">
        <f t="shared" si="245"/>
        <v>0</v>
      </c>
      <c r="Z479" s="31">
        <f t="shared" ref="Z479:Z481" si="246">SUM(M479:Y479)</f>
        <v>1067179976.73</v>
      </c>
      <c r="AA479" s="31">
        <f>D479-Z479</f>
        <v>3660230023.27</v>
      </c>
      <c r="AB479" s="37">
        <f>Z479/D479</f>
        <v>0.22574305523108848</v>
      </c>
      <c r="AC479" s="32"/>
    </row>
    <row r="480" spans="1:29" s="33" customFormat="1" ht="18" customHeight="1" x14ac:dyDescent="0.2">
      <c r="A480" s="36" t="s">
        <v>36</v>
      </c>
      <c r="B480" s="31">
        <f t="shared" si="244"/>
        <v>0</v>
      </c>
      <c r="C480" s="31">
        <f t="shared" si="244"/>
        <v>0</v>
      </c>
      <c r="D480" s="31">
        <f t="shared" si="244"/>
        <v>0</v>
      </c>
      <c r="E480" s="31">
        <f t="shared" si="244"/>
        <v>0</v>
      </c>
      <c r="F480" s="31">
        <f t="shared" si="244"/>
        <v>0</v>
      </c>
      <c r="G480" s="31">
        <f t="shared" si="244"/>
        <v>0</v>
      </c>
      <c r="H480" s="31">
        <f t="shared" si="244"/>
        <v>0</v>
      </c>
      <c r="I480" s="31">
        <f t="shared" si="244"/>
        <v>0</v>
      </c>
      <c r="J480" s="31">
        <f t="shared" si="244"/>
        <v>0</v>
      </c>
      <c r="K480" s="31">
        <f t="shared" si="244"/>
        <v>0</v>
      </c>
      <c r="L480" s="31">
        <f t="shared" si="244"/>
        <v>0</v>
      </c>
      <c r="M480" s="31">
        <f t="shared" si="244"/>
        <v>0</v>
      </c>
      <c r="N480" s="31">
        <f t="shared" si="244"/>
        <v>0</v>
      </c>
      <c r="O480" s="31">
        <f t="shared" si="244"/>
        <v>0</v>
      </c>
      <c r="P480" s="31">
        <f t="shared" si="244"/>
        <v>0</v>
      </c>
      <c r="Q480" s="31">
        <f t="shared" si="244"/>
        <v>0</v>
      </c>
      <c r="R480" s="31">
        <f t="shared" si="245"/>
        <v>0</v>
      </c>
      <c r="S480" s="31">
        <f t="shared" si="245"/>
        <v>0</v>
      </c>
      <c r="T480" s="31">
        <f t="shared" si="245"/>
        <v>0</v>
      </c>
      <c r="U480" s="31">
        <f t="shared" si="245"/>
        <v>0</v>
      </c>
      <c r="V480" s="31">
        <f t="shared" si="245"/>
        <v>0</v>
      </c>
      <c r="W480" s="31">
        <f t="shared" si="245"/>
        <v>0</v>
      </c>
      <c r="X480" s="31">
        <f t="shared" si="245"/>
        <v>0</v>
      </c>
      <c r="Y480" s="31">
        <f t="shared" si="245"/>
        <v>0</v>
      </c>
      <c r="Z480" s="31">
        <f t="shared" si="246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 t="shared" si="244"/>
        <v>0</v>
      </c>
      <c r="C481" s="31">
        <f t="shared" si="244"/>
        <v>0</v>
      </c>
      <c r="D481" s="31">
        <f t="shared" si="244"/>
        <v>0</v>
      </c>
      <c r="E481" s="31">
        <f t="shared" si="244"/>
        <v>0</v>
      </c>
      <c r="F481" s="31">
        <f t="shared" si="244"/>
        <v>0</v>
      </c>
      <c r="G481" s="31">
        <f t="shared" si="244"/>
        <v>0</v>
      </c>
      <c r="H481" s="31">
        <f t="shared" si="244"/>
        <v>0</v>
      </c>
      <c r="I481" s="31">
        <f t="shared" si="244"/>
        <v>0</v>
      </c>
      <c r="J481" s="31">
        <f t="shared" si="244"/>
        <v>0</v>
      </c>
      <c r="K481" s="31">
        <f t="shared" si="244"/>
        <v>0</v>
      </c>
      <c r="L481" s="31">
        <f t="shared" si="244"/>
        <v>0</v>
      </c>
      <c r="M481" s="31">
        <f t="shared" si="244"/>
        <v>0</v>
      </c>
      <c r="N481" s="31">
        <f t="shared" si="244"/>
        <v>0</v>
      </c>
      <c r="O481" s="31">
        <f t="shared" si="244"/>
        <v>0</v>
      </c>
      <c r="P481" s="31">
        <f t="shared" si="244"/>
        <v>0</v>
      </c>
      <c r="Q481" s="31">
        <f t="shared" si="244"/>
        <v>0</v>
      </c>
      <c r="R481" s="31">
        <f t="shared" si="245"/>
        <v>0</v>
      </c>
      <c r="S481" s="31">
        <f t="shared" si="245"/>
        <v>0</v>
      </c>
      <c r="T481" s="31">
        <f t="shared" si="245"/>
        <v>0</v>
      </c>
      <c r="U481" s="31">
        <f t="shared" si="245"/>
        <v>0</v>
      </c>
      <c r="V481" s="31">
        <f t="shared" si="245"/>
        <v>0</v>
      </c>
      <c r="W481" s="31">
        <f t="shared" si="245"/>
        <v>0</v>
      </c>
      <c r="X481" s="31">
        <f t="shared" si="245"/>
        <v>0</v>
      </c>
      <c r="Y481" s="31">
        <f t="shared" si="245"/>
        <v>0</v>
      </c>
      <c r="Z481" s="31">
        <f t="shared" si="246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C482" si="247">SUM(B478:B481)</f>
        <v>4952075000</v>
      </c>
      <c r="C482" s="39">
        <f t="shared" si="247"/>
        <v>0</v>
      </c>
      <c r="D482" s="39">
        <f>SUM(D478:D481)</f>
        <v>4952075000</v>
      </c>
      <c r="E482" s="39">
        <f t="shared" ref="E482:AA482" si="248">SUM(E478:E481)</f>
        <v>291896688.56000006</v>
      </c>
      <c r="F482" s="39">
        <f t="shared" si="248"/>
        <v>557724849.96000004</v>
      </c>
      <c r="G482" s="39">
        <f t="shared" si="248"/>
        <v>315666468.96000004</v>
      </c>
      <c r="H482" s="39">
        <f t="shared" si="248"/>
        <v>0</v>
      </c>
      <c r="I482" s="39">
        <f t="shared" si="248"/>
        <v>922883.34000000008</v>
      </c>
      <c r="J482" s="39">
        <f t="shared" si="248"/>
        <v>102808.33000000002</v>
      </c>
      <c r="K482" s="39">
        <f t="shared" si="248"/>
        <v>0</v>
      </c>
      <c r="L482" s="39">
        <f t="shared" si="248"/>
        <v>0</v>
      </c>
      <c r="M482" s="39">
        <f t="shared" si="248"/>
        <v>32410412.219999999</v>
      </c>
      <c r="N482" s="39">
        <f t="shared" si="248"/>
        <v>67723349.410000011</v>
      </c>
      <c r="O482" s="39">
        <f t="shared" si="248"/>
        <v>127182939.47999999</v>
      </c>
      <c r="P482" s="39">
        <f t="shared" si="248"/>
        <v>96067516.330000013</v>
      </c>
      <c r="Q482" s="39">
        <f t="shared" si="248"/>
        <v>94459052.899999991</v>
      </c>
      <c r="R482" s="39">
        <f t="shared" si="248"/>
        <v>178253839.21000001</v>
      </c>
      <c r="S482" s="39">
        <f t="shared" si="248"/>
        <v>284909149.52000004</v>
      </c>
      <c r="T482" s="39">
        <f t="shared" si="248"/>
        <v>164442384.90000001</v>
      </c>
      <c r="U482" s="39">
        <f t="shared" si="248"/>
        <v>151224084.06</v>
      </c>
      <c r="V482" s="39">
        <f t="shared" si="248"/>
        <v>0</v>
      </c>
      <c r="W482" s="39">
        <f t="shared" si="248"/>
        <v>0</v>
      </c>
      <c r="X482" s="39">
        <f t="shared" si="248"/>
        <v>0</v>
      </c>
      <c r="Y482" s="39">
        <f t="shared" si="248"/>
        <v>0</v>
      </c>
      <c r="Z482" s="39">
        <f t="shared" si="248"/>
        <v>1196672728.03</v>
      </c>
      <c r="AA482" s="39">
        <f t="shared" si="248"/>
        <v>3755402271.9699998</v>
      </c>
      <c r="AB482" s="40">
        <f>Z482/D482</f>
        <v>0.24165076821938278</v>
      </c>
      <c r="AC482" s="32"/>
    </row>
    <row r="483" spans="1:29" s="33" customFormat="1" ht="18" customHeight="1" x14ac:dyDescent="0.25">
      <c r="A483" s="41" t="s">
        <v>39</v>
      </c>
      <c r="B483" s="31">
        <f t="shared" ref="B483:Y483" si="249">B493+B503+B513+B523+B533+B543+B553+B563+B573+B583+B593+B603+B613+B623+B633+B643+B653</f>
        <v>0</v>
      </c>
      <c r="C483" s="31">
        <f t="shared" si="249"/>
        <v>0</v>
      </c>
      <c r="D483" s="31">
        <f t="shared" si="249"/>
        <v>0</v>
      </c>
      <c r="E483" s="31">
        <f t="shared" si="249"/>
        <v>0</v>
      </c>
      <c r="F483" s="31">
        <f t="shared" si="249"/>
        <v>0</v>
      </c>
      <c r="G483" s="31">
        <f t="shared" si="249"/>
        <v>0</v>
      </c>
      <c r="H483" s="31">
        <f t="shared" si="249"/>
        <v>0</v>
      </c>
      <c r="I483" s="31">
        <f t="shared" si="249"/>
        <v>0</v>
      </c>
      <c r="J483" s="31">
        <f t="shared" si="249"/>
        <v>0</v>
      </c>
      <c r="K483" s="31">
        <f t="shared" si="249"/>
        <v>0</v>
      </c>
      <c r="L483" s="31">
        <f t="shared" si="249"/>
        <v>0</v>
      </c>
      <c r="M483" s="31">
        <f t="shared" si="249"/>
        <v>0</v>
      </c>
      <c r="N483" s="31">
        <f t="shared" si="249"/>
        <v>0</v>
      </c>
      <c r="O483" s="31">
        <f t="shared" si="249"/>
        <v>0</v>
      </c>
      <c r="P483" s="31">
        <f t="shared" si="249"/>
        <v>0</v>
      </c>
      <c r="Q483" s="31">
        <f t="shared" si="249"/>
        <v>0</v>
      </c>
      <c r="R483" s="31">
        <f t="shared" si="249"/>
        <v>0</v>
      </c>
      <c r="S483" s="31">
        <f t="shared" si="249"/>
        <v>0</v>
      </c>
      <c r="T483" s="31">
        <f t="shared" si="249"/>
        <v>0</v>
      </c>
      <c r="U483" s="31">
        <f t="shared" si="249"/>
        <v>0</v>
      </c>
      <c r="V483" s="31">
        <f t="shared" si="249"/>
        <v>0</v>
      </c>
      <c r="W483" s="31">
        <f t="shared" si="249"/>
        <v>0</v>
      </c>
      <c r="X483" s="31">
        <f t="shared" si="249"/>
        <v>0</v>
      </c>
      <c r="Y483" s="31">
        <f t="shared" si="249"/>
        <v>0</v>
      </c>
      <c r="Z483" s="31">
        <f t="shared" ref="Z483" si="250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C484" si="251">B483+B482</f>
        <v>4952075000</v>
      </c>
      <c r="C484" s="39">
        <f t="shared" si="251"/>
        <v>0</v>
      </c>
      <c r="D484" s="39">
        <f>D483+D482</f>
        <v>4952075000</v>
      </c>
      <c r="E484" s="39">
        <f t="shared" ref="E484:AA484" si="252">E483+E482</f>
        <v>291896688.56000006</v>
      </c>
      <c r="F484" s="39">
        <f t="shared" si="252"/>
        <v>557724849.96000004</v>
      </c>
      <c r="G484" s="39">
        <f t="shared" si="252"/>
        <v>315666468.96000004</v>
      </c>
      <c r="H484" s="39">
        <f t="shared" si="252"/>
        <v>0</v>
      </c>
      <c r="I484" s="39">
        <f t="shared" si="252"/>
        <v>922883.34000000008</v>
      </c>
      <c r="J484" s="39">
        <f t="shared" si="252"/>
        <v>102808.33000000002</v>
      </c>
      <c r="K484" s="39">
        <f t="shared" si="252"/>
        <v>0</v>
      </c>
      <c r="L484" s="39">
        <f t="shared" si="252"/>
        <v>0</v>
      </c>
      <c r="M484" s="39">
        <f t="shared" si="252"/>
        <v>32410412.219999999</v>
      </c>
      <c r="N484" s="39">
        <f t="shared" si="252"/>
        <v>67723349.410000011</v>
      </c>
      <c r="O484" s="39">
        <f t="shared" si="252"/>
        <v>127182939.47999999</v>
      </c>
      <c r="P484" s="39">
        <f t="shared" si="252"/>
        <v>96067516.330000013</v>
      </c>
      <c r="Q484" s="39">
        <f t="shared" si="252"/>
        <v>94459052.899999991</v>
      </c>
      <c r="R484" s="39">
        <f t="shared" si="252"/>
        <v>178253839.21000001</v>
      </c>
      <c r="S484" s="39">
        <f t="shared" si="252"/>
        <v>284909149.52000004</v>
      </c>
      <c r="T484" s="39">
        <f t="shared" si="252"/>
        <v>164442384.90000001</v>
      </c>
      <c r="U484" s="39">
        <f t="shared" si="252"/>
        <v>151224084.06</v>
      </c>
      <c r="V484" s="39">
        <f t="shared" si="252"/>
        <v>0</v>
      </c>
      <c r="W484" s="39">
        <f t="shared" si="252"/>
        <v>0</v>
      </c>
      <c r="X484" s="39">
        <f t="shared" si="252"/>
        <v>0</v>
      </c>
      <c r="Y484" s="39">
        <f t="shared" si="252"/>
        <v>0</v>
      </c>
      <c r="Z484" s="39">
        <f t="shared" si="252"/>
        <v>1196672728.03</v>
      </c>
      <c r="AA484" s="39">
        <f t="shared" si="252"/>
        <v>3755402271.9699998</v>
      </c>
      <c r="AB484" s="40">
        <f>Z484/D484</f>
        <v>0.24165076821938278</v>
      </c>
      <c r="AC484" s="42"/>
    </row>
    <row r="485" spans="1:29" s="45" customFormat="1" ht="15" customHeight="1" x14ac:dyDescent="0.25">
      <c r="A485" s="43"/>
      <c r="B485" s="44"/>
      <c r="C485" s="44"/>
      <c r="D485" s="44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46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>[1]consoCURRENT!E10092</f>
        <v>13246000</v>
      </c>
      <c r="C488" s="31">
        <f>[1]consoCURRENT!F10092</f>
        <v>0</v>
      </c>
      <c r="D488" s="31">
        <f>[1]consoCURRENT!G10092</f>
        <v>13246000</v>
      </c>
      <c r="E488" s="31">
        <f>[1]consoCURRENT!H10092</f>
        <v>2699768.07</v>
      </c>
      <c r="F488" s="31">
        <f>[1]consoCURRENT!I10092</f>
        <v>2012361.8399999999</v>
      </c>
      <c r="G488" s="31">
        <f>[1]consoCURRENT!J10092</f>
        <v>1882384.39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1910380.38</v>
      </c>
      <c r="P488" s="31">
        <f>[1]consoCURRENT!S10092</f>
        <v>789387.69</v>
      </c>
      <c r="Q488" s="31">
        <f>[1]consoCURRENT!T10092</f>
        <v>-30000</v>
      </c>
      <c r="R488" s="31">
        <f>[1]consoCURRENT!U10092</f>
        <v>1915146.5499999998</v>
      </c>
      <c r="S488" s="31">
        <f>[1]consoCURRENT!V10092</f>
        <v>127215.29</v>
      </c>
      <c r="T488" s="31">
        <f>[1]consoCURRENT!W10092</f>
        <v>1220149.7</v>
      </c>
      <c r="U488" s="31">
        <f>[1]consoCURRENT!X10092</f>
        <v>662234.68999999994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6594514.2999999989</v>
      </c>
      <c r="AA488" s="31">
        <f>D488-Z488</f>
        <v>6651485.7000000011</v>
      </c>
      <c r="AB488" s="37">
        <f>Z488/D488</f>
        <v>0.49784948663747536</v>
      </c>
      <c r="AC488" s="32"/>
    </row>
    <row r="489" spans="1:29" s="33" customFormat="1" ht="18" customHeight="1" x14ac:dyDescent="0.2">
      <c r="A489" s="36" t="s">
        <v>35</v>
      </c>
      <c r="B489" s="31">
        <f>[1]consoCURRENT!E10205</f>
        <v>118175000</v>
      </c>
      <c r="C489" s="31">
        <f>[1]consoCURRENT!F10205</f>
        <v>0</v>
      </c>
      <c r="D489" s="31">
        <f>[1]consoCURRENT!G10205</f>
        <v>118175000</v>
      </c>
      <c r="E489" s="31">
        <f>[1]consoCURRENT!H10205</f>
        <v>6554856.1700000009</v>
      </c>
      <c r="F489" s="31">
        <f>[1]consoCURRENT!I10205</f>
        <v>4955345.0599999996</v>
      </c>
      <c r="G489" s="31">
        <f>[1]consoCURRENT!J10205</f>
        <v>4068650.76</v>
      </c>
      <c r="H489" s="31">
        <f>[1]consoCURRENT!K10205</f>
        <v>0</v>
      </c>
      <c r="I489" s="31">
        <f>[1]consoCURRENT!L10205</f>
        <v>922883.34000000008</v>
      </c>
      <c r="J489" s="31">
        <f>[1]consoCURRENT!M10205</f>
        <v>102808.33000000002</v>
      </c>
      <c r="K489" s="31">
        <f>[1]consoCURRENT!N10205</f>
        <v>0</v>
      </c>
      <c r="L489" s="31">
        <f>[1]consoCURRENT!O10205</f>
        <v>0</v>
      </c>
      <c r="M489" s="31">
        <f>[1]consoCURRENT!P10205</f>
        <v>32410412.219999999</v>
      </c>
      <c r="N489" s="31">
        <f>[1]consoCURRENT!Q10205</f>
        <v>0</v>
      </c>
      <c r="O489" s="31">
        <f>[1]consoCURRENT!R10205</f>
        <v>3021608.96</v>
      </c>
      <c r="P489" s="31">
        <f>[1]consoCURRENT!S10205</f>
        <v>2610363.8699999996</v>
      </c>
      <c r="Q489" s="31">
        <f>[1]consoCURRENT!T10205</f>
        <v>778381.58999999985</v>
      </c>
      <c r="R489" s="31">
        <f>[1]consoCURRENT!U10205</f>
        <v>2502370.1599999997</v>
      </c>
      <c r="S489" s="31">
        <f>[1]consoCURRENT!V10205</f>
        <v>1571784.98</v>
      </c>
      <c r="T489" s="31">
        <f>[1]consoCURRENT!W10205</f>
        <v>3451445.92</v>
      </c>
      <c r="U489" s="31">
        <f>[1]consoCURRENT!X10205</f>
        <v>617204.84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3">SUM(M489:Y489)</f>
        <v>46963572.539999999</v>
      </c>
      <c r="AA489" s="31">
        <f>D489-Z489</f>
        <v>71211427.460000008</v>
      </c>
      <c r="AB489" s="37">
        <f>Z489/D489</f>
        <v>0.39740700266553841</v>
      </c>
      <c r="AC489" s="32"/>
    </row>
    <row r="490" spans="1:29" s="33" customFormat="1" ht="18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3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3"/>
        <v>0</v>
      </c>
      <c r="AA491" s="31">
        <f>D491-Z491</f>
        <v>0</v>
      </c>
      <c r="AB491" s="37"/>
      <c r="AC491" s="32"/>
    </row>
    <row r="492" spans="1:29" s="33" customFormat="1" ht="18" customHeight="1" x14ac:dyDescent="0.25">
      <c r="A492" s="38" t="s">
        <v>38</v>
      </c>
      <c r="B492" s="39">
        <f t="shared" ref="B492:AA492" si="254">SUM(B488:B491)</f>
        <v>131421000</v>
      </c>
      <c r="C492" s="39">
        <f t="shared" si="254"/>
        <v>0</v>
      </c>
      <c r="D492" s="39">
        <f t="shared" si="254"/>
        <v>131421000</v>
      </c>
      <c r="E492" s="39">
        <f t="shared" si="254"/>
        <v>9254624.2400000002</v>
      </c>
      <c r="F492" s="39">
        <f t="shared" si="254"/>
        <v>6967706.8999999994</v>
      </c>
      <c r="G492" s="39">
        <f t="shared" si="254"/>
        <v>5951035.1499999994</v>
      </c>
      <c r="H492" s="39">
        <f t="shared" si="254"/>
        <v>0</v>
      </c>
      <c r="I492" s="39">
        <f t="shared" si="254"/>
        <v>922883.34000000008</v>
      </c>
      <c r="J492" s="39">
        <f t="shared" si="254"/>
        <v>102808.33000000002</v>
      </c>
      <c r="K492" s="39">
        <f t="shared" si="254"/>
        <v>0</v>
      </c>
      <c r="L492" s="39">
        <f t="shared" si="254"/>
        <v>0</v>
      </c>
      <c r="M492" s="39">
        <f t="shared" si="254"/>
        <v>32410412.219999999</v>
      </c>
      <c r="N492" s="39">
        <f t="shared" si="254"/>
        <v>0</v>
      </c>
      <c r="O492" s="39">
        <f t="shared" si="254"/>
        <v>4931989.34</v>
      </c>
      <c r="P492" s="39">
        <f t="shared" si="254"/>
        <v>3399751.5599999996</v>
      </c>
      <c r="Q492" s="39">
        <f t="shared" si="254"/>
        <v>748381.58999999985</v>
      </c>
      <c r="R492" s="39">
        <f t="shared" si="254"/>
        <v>4417516.709999999</v>
      </c>
      <c r="S492" s="39">
        <f t="shared" si="254"/>
        <v>1699000.27</v>
      </c>
      <c r="T492" s="39">
        <f t="shared" si="254"/>
        <v>4671595.62</v>
      </c>
      <c r="U492" s="39">
        <f t="shared" si="254"/>
        <v>1279439.5299999998</v>
      </c>
      <c r="V492" s="39">
        <f t="shared" si="254"/>
        <v>0</v>
      </c>
      <c r="W492" s="39">
        <f t="shared" si="254"/>
        <v>0</v>
      </c>
      <c r="X492" s="39">
        <f t="shared" si="254"/>
        <v>0</v>
      </c>
      <c r="Y492" s="39">
        <f t="shared" si="254"/>
        <v>0</v>
      </c>
      <c r="Z492" s="39">
        <f t="shared" si="254"/>
        <v>53558086.839999996</v>
      </c>
      <c r="AA492" s="39">
        <f t="shared" si="254"/>
        <v>77862913.160000011</v>
      </c>
      <c r="AB492" s="40">
        <f>Z492/D492</f>
        <v>0.40753065978800951</v>
      </c>
      <c r="AC492" s="32"/>
    </row>
    <row r="493" spans="1:29" s="33" customFormat="1" ht="18" customHeight="1" x14ac:dyDescent="0.25">
      <c r="A493" s="41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AA494" si="256">B493+B492</f>
        <v>131421000</v>
      </c>
      <c r="C494" s="39">
        <f t="shared" si="256"/>
        <v>0</v>
      </c>
      <c r="D494" s="39">
        <f t="shared" si="256"/>
        <v>131421000</v>
      </c>
      <c r="E494" s="39">
        <f t="shared" si="256"/>
        <v>9254624.2400000002</v>
      </c>
      <c r="F494" s="39">
        <f t="shared" si="256"/>
        <v>6967706.8999999994</v>
      </c>
      <c r="G494" s="39">
        <f t="shared" si="256"/>
        <v>5951035.1499999994</v>
      </c>
      <c r="H494" s="39">
        <f t="shared" si="256"/>
        <v>0</v>
      </c>
      <c r="I494" s="39">
        <f t="shared" si="256"/>
        <v>922883.34000000008</v>
      </c>
      <c r="J494" s="39">
        <f t="shared" si="256"/>
        <v>102808.33000000002</v>
      </c>
      <c r="K494" s="39">
        <f t="shared" si="256"/>
        <v>0</v>
      </c>
      <c r="L494" s="39">
        <f t="shared" si="256"/>
        <v>0</v>
      </c>
      <c r="M494" s="39">
        <f t="shared" si="256"/>
        <v>32410412.219999999</v>
      </c>
      <c r="N494" s="39">
        <f t="shared" si="256"/>
        <v>0</v>
      </c>
      <c r="O494" s="39">
        <f t="shared" si="256"/>
        <v>4931989.34</v>
      </c>
      <c r="P494" s="39">
        <f t="shared" si="256"/>
        <v>3399751.5599999996</v>
      </c>
      <c r="Q494" s="39">
        <f t="shared" si="256"/>
        <v>748381.58999999985</v>
      </c>
      <c r="R494" s="39">
        <f t="shared" si="256"/>
        <v>4417516.709999999</v>
      </c>
      <c r="S494" s="39">
        <f t="shared" si="256"/>
        <v>1699000.27</v>
      </c>
      <c r="T494" s="39">
        <f t="shared" si="256"/>
        <v>4671595.62</v>
      </c>
      <c r="U494" s="39">
        <f t="shared" si="256"/>
        <v>1279439.5299999998</v>
      </c>
      <c r="V494" s="39">
        <f t="shared" si="256"/>
        <v>0</v>
      </c>
      <c r="W494" s="39">
        <f t="shared" si="256"/>
        <v>0</v>
      </c>
      <c r="X494" s="39">
        <f t="shared" si="256"/>
        <v>0</v>
      </c>
      <c r="Y494" s="39">
        <f t="shared" si="256"/>
        <v>0</v>
      </c>
      <c r="Z494" s="39">
        <f t="shared" si="256"/>
        <v>53558086.839999996</v>
      </c>
      <c r="AA494" s="39">
        <f t="shared" si="256"/>
        <v>77862913.160000011</v>
      </c>
      <c r="AB494" s="40">
        <f>Z494/D494</f>
        <v>0.40753065978800951</v>
      </c>
      <c r="AC494" s="42"/>
    </row>
    <row r="495" spans="1:29" s="33" customFormat="1" ht="15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7700000</v>
      </c>
      <c r="C498" s="31">
        <f>[1]consoCURRENT!F10305</f>
        <v>0</v>
      </c>
      <c r="D498" s="31">
        <f>[1]consoCURRENT!G10305</f>
        <v>7700000</v>
      </c>
      <c r="E498" s="31">
        <f>[1]consoCURRENT!H10305</f>
        <v>1731033.21</v>
      </c>
      <c r="F498" s="31">
        <f>[1]consoCURRENT!I10305</f>
        <v>1996325.0300000003</v>
      </c>
      <c r="G498" s="31">
        <f>[1]consoCURRENT!J10305</f>
        <v>1079172.7000000002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547011.06999999995</v>
      </c>
      <c r="O498" s="31">
        <f>[1]consoCURRENT!R10305</f>
        <v>547011.06999999995</v>
      </c>
      <c r="P498" s="31">
        <f>[1]consoCURRENT!S10305</f>
        <v>637011.07000000007</v>
      </c>
      <c r="Q498" s="31">
        <f>[1]consoCURRENT!T10305</f>
        <v>550061.06999999983</v>
      </c>
      <c r="R498" s="31">
        <f>[1]consoCURRENT!U10305</f>
        <v>934342.98</v>
      </c>
      <c r="S498" s="31">
        <f>[1]consoCURRENT!V10305</f>
        <v>511920.98000000045</v>
      </c>
      <c r="T498" s="31">
        <f>[1]consoCURRENT!W10305</f>
        <v>567251.71999999974</v>
      </c>
      <c r="U498" s="31">
        <f>[1]consoCURRENT!X10305</f>
        <v>511920.98000000045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4806530.9400000004</v>
      </c>
      <c r="AA498" s="31">
        <f>D498-Z498</f>
        <v>2893469.0599999996</v>
      </c>
      <c r="AB498" s="37">
        <f>Z498/D498</f>
        <v>0.62422479740259751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184515000</v>
      </c>
      <c r="C499" s="31">
        <f>[1]consoCURRENT!F10418</f>
        <v>0</v>
      </c>
      <c r="D499" s="31">
        <f>[1]consoCURRENT!G10418</f>
        <v>184515000</v>
      </c>
      <c r="E499" s="31">
        <f>[1]consoCURRENT!H10418</f>
        <v>12096338.23</v>
      </c>
      <c r="F499" s="31">
        <f>[1]consoCURRENT!I10418</f>
        <v>2115161.58</v>
      </c>
      <c r="G499" s="31">
        <f>[1]consoCURRENT!J10418</f>
        <v>13896092.27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11616124.380000001</v>
      </c>
      <c r="O499" s="31">
        <f>[1]consoCURRENT!R10418</f>
        <v>278528.30999999866</v>
      </c>
      <c r="P499" s="31">
        <f>[1]consoCURRENT!S10418</f>
        <v>201685.54000000097</v>
      </c>
      <c r="Q499" s="31">
        <f>[1]consoCURRENT!T10418</f>
        <v>1267835</v>
      </c>
      <c r="R499" s="31">
        <f>[1]consoCURRENT!U10418</f>
        <v>583192.25</v>
      </c>
      <c r="S499" s="31">
        <f>[1]consoCURRENT!V10418</f>
        <v>264134.33000000007</v>
      </c>
      <c r="T499" s="31">
        <f>[1]consoCURRENT!W10418</f>
        <v>12384563.859999998</v>
      </c>
      <c r="U499" s="31">
        <f>[1]consoCURRENT!X10418</f>
        <v>1511528.4100000006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7">SUM(M499:Y499)</f>
        <v>28107592.079999998</v>
      </c>
      <c r="AA499" s="31">
        <f>D499-Z499</f>
        <v>156407407.92000002</v>
      </c>
      <c r="AB499" s="37">
        <f>Z499/D499</f>
        <v>0.15233228778148117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7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7"/>
        <v>0</v>
      </c>
      <c r="AA501" s="31">
        <f>D501-Z501</f>
        <v>0</v>
      </c>
      <c r="AB501" s="37"/>
      <c r="AC501" s="32"/>
    </row>
    <row r="502" spans="1:29" s="33" customFormat="1" ht="18" customHeight="1" x14ac:dyDescent="0.25">
      <c r="A502" s="38" t="s">
        <v>38</v>
      </c>
      <c r="B502" s="39">
        <f t="shared" ref="B502:AA502" si="258">SUM(B498:B501)</f>
        <v>192215000</v>
      </c>
      <c r="C502" s="39">
        <f t="shared" si="258"/>
        <v>0</v>
      </c>
      <c r="D502" s="39">
        <f t="shared" si="258"/>
        <v>192215000</v>
      </c>
      <c r="E502" s="39">
        <f t="shared" si="258"/>
        <v>13827371.440000001</v>
      </c>
      <c r="F502" s="39">
        <f t="shared" si="258"/>
        <v>4111486.6100000003</v>
      </c>
      <c r="G502" s="39">
        <f t="shared" si="258"/>
        <v>14975264.969999999</v>
      </c>
      <c r="H502" s="39">
        <f t="shared" si="258"/>
        <v>0</v>
      </c>
      <c r="I502" s="39">
        <f t="shared" si="258"/>
        <v>0</v>
      </c>
      <c r="J502" s="39">
        <f t="shared" si="258"/>
        <v>0</v>
      </c>
      <c r="K502" s="39">
        <f t="shared" si="258"/>
        <v>0</v>
      </c>
      <c r="L502" s="39">
        <f t="shared" si="258"/>
        <v>0</v>
      </c>
      <c r="M502" s="39">
        <f t="shared" si="258"/>
        <v>0</v>
      </c>
      <c r="N502" s="39">
        <f t="shared" si="258"/>
        <v>12163135.450000001</v>
      </c>
      <c r="O502" s="39">
        <f t="shared" si="258"/>
        <v>825539.37999999861</v>
      </c>
      <c r="P502" s="39">
        <f t="shared" si="258"/>
        <v>838696.61000000103</v>
      </c>
      <c r="Q502" s="39">
        <f t="shared" si="258"/>
        <v>1817896.0699999998</v>
      </c>
      <c r="R502" s="39">
        <f t="shared" si="258"/>
        <v>1517535.23</v>
      </c>
      <c r="S502" s="39">
        <f t="shared" si="258"/>
        <v>776055.31000000052</v>
      </c>
      <c r="T502" s="39">
        <f t="shared" si="258"/>
        <v>12951815.579999998</v>
      </c>
      <c r="U502" s="39">
        <f t="shared" si="258"/>
        <v>2023449.3900000011</v>
      </c>
      <c r="V502" s="39">
        <f t="shared" si="258"/>
        <v>0</v>
      </c>
      <c r="W502" s="39">
        <f t="shared" si="258"/>
        <v>0</v>
      </c>
      <c r="X502" s="39">
        <f t="shared" si="258"/>
        <v>0</v>
      </c>
      <c r="Y502" s="39">
        <f t="shared" si="258"/>
        <v>0</v>
      </c>
      <c r="Z502" s="39">
        <f t="shared" si="258"/>
        <v>32914123.02</v>
      </c>
      <c r="AA502" s="39">
        <f t="shared" si="258"/>
        <v>159300876.98000002</v>
      </c>
      <c r="AB502" s="40">
        <f>Z502/D502</f>
        <v>0.17123597544416408</v>
      </c>
      <c r="AC502" s="32"/>
    </row>
    <row r="503" spans="1:29" s="33" customFormat="1" ht="18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59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0">B503+B502</f>
        <v>192215000</v>
      </c>
      <c r="C504" s="39">
        <f t="shared" si="260"/>
        <v>0</v>
      </c>
      <c r="D504" s="39">
        <f t="shared" si="260"/>
        <v>192215000</v>
      </c>
      <c r="E504" s="39">
        <f t="shared" si="260"/>
        <v>13827371.440000001</v>
      </c>
      <c r="F504" s="39">
        <f t="shared" si="260"/>
        <v>4111486.6100000003</v>
      </c>
      <c r="G504" s="39">
        <f t="shared" si="260"/>
        <v>14975264.969999999</v>
      </c>
      <c r="H504" s="39">
        <f t="shared" si="260"/>
        <v>0</v>
      </c>
      <c r="I504" s="39">
        <f t="shared" si="260"/>
        <v>0</v>
      </c>
      <c r="J504" s="39">
        <f t="shared" si="260"/>
        <v>0</v>
      </c>
      <c r="K504" s="39">
        <f t="shared" si="260"/>
        <v>0</v>
      </c>
      <c r="L504" s="39">
        <f t="shared" si="260"/>
        <v>0</v>
      </c>
      <c r="M504" s="39">
        <f t="shared" si="260"/>
        <v>0</v>
      </c>
      <c r="N504" s="39">
        <f t="shared" si="260"/>
        <v>12163135.450000001</v>
      </c>
      <c r="O504" s="39">
        <f t="shared" si="260"/>
        <v>825539.37999999861</v>
      </c>
      <c r="P504" s="39">
        <f t="shared" si="260"/>
        <v>838696.61000000103</v>
      </c>
      <c r="Q504" s="39">
        <f t="shared" si="260"/>
        <v>1817896.0699999998</v>
      </c>
      <c r="R504" s="39">
        <f t="shared" si="260"/>
        <v>1517535.23</v>
      </c>
      <c r="S504" s="39">
        <f t="shared" si="260"/>
        <v>776055.31000000052</v>
      </c>
      <c r="T504" s="39">
        <f t="shared" si="260"/>
        <v>12951815.579999998</v>
      </c>
      <c r="U504" s="39">
        <f t="shared" si="260"/>
        <v>2023449.3900000011</v>
      </c>
      <c r="V504" s="39">
        <f t="shared" si="260"/>
        <v>0</v>
      </c>
      <c r="W504" s="39">
        <f t="shared" si="260"/>
        <v>0</v>
      </c>
      <c r="X504" s="39">
        <f t="shared" si="260"/>
        <v>0</v>
      </c>
      <c r="Y504" s="39">
        <f t="shared" si="260"/>
        <v>0</v>
      </c>
      <c r="Z504" s="39">
        <f t="shared" si="260"/>
        <v>32914123.02</v>
      </c>
      <c r="AA504" s="39">
        <f t="shared" si="260"/>
        <v>159300876.98000002</v>
      </c>
      <c r="AB504" s="40">
        <f>Z504/D504</f>
        <v>0.17123597544416408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</row>
    <row r="507" spans="1:29" s="33" customFormat="1" ht="15" customHeight="1" x14ac:dyDescent="0.25">
      <c r="A507" s="46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7700000</v>
      </c>
      <c r="C508" s="31">
        <f>[1]consoCURRENT!F10518</f>
        <v>0</v>
      </c>
      <c r="D508" s="31">
        <f>[1]consoCURRENT!G10518</f>
        <v>7700000</v>
      </c>
      <c r="E508" s="31">
        <f>[1]consoCURRENT!H10518</f>
        <v>1502492.67</v>
      </c>
      <c r="F508" s="31">
        <f>[1]consoCURRENT!I10518</f>
        <v>1864490.7600000002</v>
      </c>
      <c r="G508" s="31">
        <f>[1]consoCURRENT!J10518</f>
        <v>1088023.73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476830.89</v>
      </c>
      <c r="O508" s="31">
        <f>[1]consoCURRENT!R10518</f>
        <v>476830.89</v>
      </c>
      <c r="P508" s="31">
        <f>[1]consoCURRENT!S10518</f>
        <v>548830.89</v>
      </c>
      <c r="Q508" s="31">
        <f>[1]consoCURRENT!T10518</f>
        <v>476090.8</v>
      </c>
      <c r="R508" s="31">
        <f>[1]consoCURRENT!U10518</f>
        <v>806142.8</v>
      </c>
      <c r="S508" s="31">
        <f>[1]consoCURRENT!V10518</f>
        <v>582257.16</v>
      </c>
      <c r="T508" s="31">
        <f>[1]consoCURRENT!W10518</f>
        <v>511920.98</v>
      </c>
      <c r="U508" s="31">
        <f>[1]consoCURRENT!X10518</f>
        <v>576102.75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4455007.16</v>
      </c>
      <c r="AA508" s="31">
        <f>D508-Z508</f>
        <v>3244992.84</v>
      </c>
      <c r="AB508" s="37">
        <f>Z508/D508</f>
        <v>0.57857235844155841</v>
      </c>
      <c r="AC508" s="32"/>
    </row>
    <row r="509" spans="1:29" s="33" customFormat="1" ht="18" customHeight="1" x14ac:dyDescent="0.2">
      <c r="A509" s="36" t="s">
        <v>35</v>
      </c>
      <c r="B509" s="31">
        <f>[1]consoCURRENT!E10631</f>
        <v>313771000</v>
      </c>
      <c r="C509" s="31">
        <f>[1]consoCURRENT!F10631</f>
        <v>0</v>
      </c>
      <c r="D509" s="31">
        <f>[1]consoCURRENT!G10631</f>
        <v>313771000</v>
      </c>
      <c r="E509" s="31">
        <f>[1]consoCURRENT!H10631</f>
        <v>11820718.909999998</v>
      </c>
      <c r="F509" s="31">
        <f>[1]consoCURRENT!I10631</f>
        <v>18925174.170000002</v>
      </c>
      <c r="G509" s="31">
        <f>[1]consoCURRENT!J10631</f>
        <v>23459383.949999999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3087498.95</v>
      </c>
      <c r="O509" s="31">
        <f>[1]consoCURRENT!R10631</f>
        <v>5014054.95</v>
      </c>
      <c r="P509" s="31">
        <f>[1]consoCURRENT!S10631</f>
        <v>3719165.0100000002</v>
      </c>
      <c r="Q509" s="31">
        <f>[1]consoCURRENT!T10631</f>
        <v>3724934.95</v>
      </c>
      <c r="R509" s="31">
        <f>[1]consoCURRENT!U10631</f>
        <v>6286583.7699999996</v>
      </c>
      <c r="S509" s="31">
        <f>[1]consoCURRENT!V10631</f>
        <v>8913655.4499999993</v>
      </c>
      <c r="T509" s="31">
        <f>[1]consoCURRENT!W10631</f>
        <v>21893722.609999999</v>
      </c>
      <c r="U509" s="31">
        <f>[1]consoCURRENT!X10631</f>
        <v>1565661.34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1">SUM(M509:Y509)</f>
        <v>54205277.030000001</v>
      </c>
      <c r="AA509" s="31">
        <f>D509-Z509</f>
        <v>259565722.97</v>
      </c>
      <c r="AB509" s="37">
        <f>Z509/D509</f>
        <v>0.17275426036823033</v>
      </c>
      <c r="AC509" s="3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1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1"/>
        <v>0</v>
      </c>
      <c r="AA511" s="31">
        <f>D511-Z511</f>
        <v>0</v>
      </c>
      <c r="AB511" s="37"/>
      <c r="AC511" s="32"/>
    </row>
    <row r="512" spans="1:29" s="33" customFormat="1" ht="18" customHeight="1" x14ac:dyDescent="0.25">
      <c r="A512" s="38" t="s">
        <v>38</v>
      </c>
      <c r="B512" s="39">
        <f t="shared" ref="B512:AA512" si="262">SUM(B508:B511)</f>
        <v>321471000</v>
      </c>
      <c r="C512" s="39">
        <f t="shared" si="262"/>
        <v>0</v>
      </c>
      <c r="D512" s="39">
        <f t="shared" si="262"/>
        <v>321471000</v>
      </c>
      <c r="E512" s="39">
        <f t="shared" si="262"/>
        <v>13323211.579999998</v>
      </c>
      <c r="F512" s="39">
        <f t="shared" si="262"/>
        <v>20789664.930000003</v>
      </c>
      <c r="G512" s="39">
        <f t="shared" si="262"/>
        <v>24547407.68</v>
      </c>
      <c r="H512" s="39">
        <f t="shared" si="262"/>
        <v>0</v>
      </c>
      <c r="I512" s="39">
        <f t="shared" si="262"/>
        <v>0</v>
      </c>
      <c r="J512" s="39">
        <f t="shared" si="262"/>
        <v>0</v>
      </c>
      <c r="K512" s="39">
        <f t="shared" si="262"/>
        <v>0</v>
      </c>
      <c r="L512" s="39">
        <f t="shared" si="262"/>
        <v>0</v>
      </c>
      <c r="M512" s="39">
        <f t="shared" si="262"/>
        <v>0</v>
      </c>
      <c r="N512" s="39">
        <f t="shared" si="262"/>
        <v>3564329.8400000003</v>
      </c>
      <c r="O512" s="39">
        <f t="shared" si="262"/>
        <v>5490885.8399999999</v>
      </c>
      <c r="P512" s="39">
        <f t="shared" si="262"/>
        <v>4267995.9000000004</v>
      </c>
      <c r="Q512" s="39">
        <f t="shared" si="262"/>
        <v>4201025.75</v>
      </c>
      <c r="R512" s="39">
        <f t="shared" si="262"/>
        <v>7092726.5699999994</v>
      </c>
      <c r="S512" s="39">
        <f t="shared" si="262"/>
        <v>9495912.6099999994</v>
      </c>
      <c r="T512" s="39">
        <f t="shared" si="262"/>
        <v>22405643.59</v>
      </c>
      <c r="U512" s="39">
        <f t="shared" si="262"/>
        <v>2141764.09</v>
      </c>
      <c r="V512" s="39">
        <f t="shared" si="262"/>
        <v>0</v>
      </c>
      <c r="W512" s="39">
        <f t="shared" si="262"/>
        <v>0</v>
      </c>
      <c r="X512" s="39">
        <f t="shared" si="262"/>
        <v>0</v>
      </c>
      <c r="Y512" s="39">
        <f t="shared" si="262"/>
        <v>0</v>
      </c>
      <c r="Z512" s="39">
        <f t="shared" si="262"/>
        <v>58660284.189999998</v>
      </c>
      <c r="AA512" s="39">
        <f t="shared" si="262"/>
        <v>262810715.81</v>
      </c>
      <c r="AB512" s="40">
        <f>Z512/D512</f>
        <v>0.18247457528050742</v>
      </c>
      <c r="AC512" s="32"/>
    </row>
    <row r="513" spans="1:29" s="33" customFormat="1" ht="18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3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4">B513+B512</f>
        <v>321471000</v>
      </c>
      <c r="C514" s="39">
        <f t="shared" si="264"/>
        <v>0</v>
      </c>
      <c r="D514" s="39">
        <f t="shared" si="264"/>
        <v>321471000</v>
      </c>
      <c r="E514" s="39">
        <f t="shared" si="264"/>
        <v>13323211.579999998</v>
      </c>
      <c r="F514" s="39">
        <f t="shared" si="264"/>
        <v>20789664.930000003</v>
      </c>
      <c r="G514" s="39">
        <f t="shared" si="264"/>
        <v>24547407.68</v>
      </c>
      <c r="H514" s="39">
        <f t="shared" si="264"/>
        <v>0</v>
      </c>
      <c r="I514" s="39">
        <f t="shared" si="264"/>
        <v>0</v>
      </c>
      <c r="J514" s="39">
        <f t="shared" si="264"/>
        <v>0</v>
      </c>
      <c r="K514" s="39">
        <f t="shared" si="264"/>
        <v>0</v>
      </c>
      <c r="L514" s="39">
        <f t="shared" si="264"/>
        <v>0</v>
      </c>
      <c r="M514" s="39">
        <f t="shared" si="264"/>
        <v>0</v>
      </c>
      <c r="N514" s="39">
        <f t="shared" si="264"/>
        <v>3564329.8400000003</v>
      </c>
      <c r="O514" s="39">
        <f t="shared" si="264"/>
        <v>5490885.8399999999</v>
      </c>
      <c r="P514" s="39">
        <f t="shared" si="264"/>
        <v>4267995.9000000004</v>
      </c>
      <c r="Q514" s="39">
        <f t="shared" si="264"/>
        <v>4201025.75</v>
      </c>
      <c r="R514" s="39">
        <f t="shared" si="264"/>
        <v>7092726.5699999994</v>
      </c>
      <c r="S514" s="39">
        <f t="shared" si="264"/>
        <v>9495912.6099999994</v>
      </c>
      <c r="T514" s="39">
        <f t="shared" si="264"/>
        <v>22405643.59</v>
      </c>
      <c r="U514" s="39">
        <f t="shared" si="264"/>
        <v>2141764.09</v>
      </c>
      <c r="V514" s="39">
        <f t="shared" si="264"/>
        <v>0</v>
      </c>
      <c r="W514" s="39">
        <f t="shared" si="264"/>
        <v>0</v>
      </c>
      <c r="X514" s="39">
        <f t="shared" si="264"/>
        <v>0</v>
      </c>
      <c r="Y514" s="39">
        <f t="shared" si="264"/>
        <v>0</v>
      </c>
      <c r="Z514" s="39">
        <f t="shared" si="264"/>
        <v>58660284.189999998</v>
      </c>
      <c r="AA514" s="39">
        <f t="shared" si="264"/>
        <v>262810715.81</v>
      </c>
      <c r="AB514" s="40">
        <f>Z514/D514</f>
        <v>0.18247457528050742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</row>
    <row r="517" spans="1:29" s="33" customFormat="1" ht="15" customHeight="1" x14ac:dyDescent="0.25">
      <c r="A517" s="46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9348000</v>
      </c>
      <c r="C518" s="31">
        <f>[1]consoCURRENT!F10731</f>
        <v>0</v>
      </c>
      <c r="D518" s="31">
        <f>[1]consoCURRENT!G10731</f>
        <v>9348000</v>
      </c>
      <c r="E518" s="31">
        <f>[1]consoCURRENT!H10731</f>
        <v>67979.16</v>
      </c>
      <c r="F518" s="31">
        <f>[1]consoCURRENT!I10731</f>
        <v>78261.16</v>
      </c>
      <c r="G518" s="31">
        <f>[1]consoCURRENT!J10731</f>
        <v>836953.80999999994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20435.84</v>
      </c>
      <c r="O518" s="31">
        <f>[1]consoCURRENT!R10731</f>
        <v>20883.600000000002</v>
      </c>
      <c r="P518" s="31">
        <f>[1]consoCURRENT!S10731</f>
        <v>26659.72</v>
      </c>
      <c r="Q518" s="31">
        <f>[1]consoCURRENT!T10731</f>
        <v>20659.72</v>
      </c>
      <c r="R518" s="31">
        <f>[1]consoCURRENT!U10731</f>
        <v>18659.72</v>
      </c>
      <c r="S518" s="31">
        <f>[1]consoCURRENT!V10731</f>
        <v>38941.72</v>
      </c>
      <c r="T518" s="31">
        <f>[1]consoCURRENT!W10731</f>
        <v>635370.96</v>
      </c>
      <c r="U518" s="31">
        <f>[1]consoCURRENT!X10731</f>
        <v>201582.85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983194.13</v>
      </c>
      <c r="AA518" s="31">
        <f>D518-Z518</f>
        <v>8364805.8700000001</v>
      </c>
      <c r="AB518" s="37">
        <f>Z518/D518</f>
        <v>0.10517695014976465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159152000</v>
      </c>
      <c r="C519" s="31">
        <f>[1]consoCURRENT!F10844</f>
        <v>0</v>
      </c>
      <c r="D519" s="31">
        <f>[1]consoCURRENT!G10844</f>
        <v>159152000</v>
      </c>
      <c r="E519" s="31">
        <f>[1]consoCURRENT!H10844</f>
        <v>2434817.48</v>
      </c>
      <c r="F519" s="31">
        <f>[1]consoCURRENT!I10844</f>
        <v>6260219.6900000004</v>
      </c>
      <c r="G519" s="31">
        <f>[1]consoCURRENT!J10844</f>
        <v>18704166.699999996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171174.55</v>
      </c>
      <c r="O519" s="31">
        <f>[1]consoCURRENT!R10844</f>
        <v>432355.83</v>
      </c>
      <c r="P519" s="31">
        <f>[1]consoCURRENT!S10844</f>
        <v>1831287.0999999999</v>
      </c>
      <c r="Q519" s="31">
        <f>[1]consoCURRENT!T10844</f>
        <v>1560915.24</v>
      </c>
      <c r="R519" s="31">
        <f>[1]consoCURRENT!U10844</f>
        <v>2433274.4800000004</v>
      </c>
      <c r="S519" s="31">
        <f>[1]consoCURRENT!V10844</f>
        <v>2266029.9699999997</v>
      </c>
      <c r="T519" s="31">
        <f>[1]consoCURRENT!W10844</f>
        <v>2687471.0400000005</v>
      </c>
      <c r="U519" s="31">
        <f>[1]consoCURRENT!X10844</f>
        <v>16016695.659999998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5">SUM(M519:Y519)</f>
        <v>27399203.869999997</v>
      </c>
      <c r="AA519" s="31">
        <f>D519-Z519</f>
        <v>131752796.13</v>
      </c>
      <c r="AB519" s="37">
        <f>Z519/D519</f>
        <v>0.17215745871870913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5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5"/>
        <v>0</v>
      </c>
      <c r="AA521" s="31">
        <f>D521-Z521</f>
        <v>0</v>
      </c>
      <c r="AB521" s="37"/>
      <c r="AC521" s="32"/>
    </row>
    <row r="522" spans="1:29" s="33" customFormat="1" ht="18" customHeight="1" x14ac:dyDescent="0.25">
      <c r="A522" s="38" t="s">
        <v>38</v>
      </c>
      <c r="B522" s="39">
        <f t="shared" ref="B522:AA522" si="266">SUM(B518:B521)</f>
        <v>168500000</v>
      </c>
      <c r="C522" s="39">
        <f t="shared" si="266"/>
        <v>0</v>
      </c>
      <c r="D522" s="39">
        <f t="shared" si="266"/>
        <v>168500000</v>
      </c>
      <c r="E522" s="39">
        <f t="shared" si="266"/>
        <v>2502796.64</v>
      </c>
      <c r="F522" s="39">
        <f t="shared" si="266"/>
        <v>6338480.8500000006</v>
      </c>
      <c r="G522" s="39">
        <f t="shared" si="266"/>
        <v>19541120.509999994</v>
      </c>
      <c r="H522" s="39">
        <f t="shared" si="266"/>
        <v>0</v>
      </c>
      <c r="I522" s="39">
        <f t="shared" si="266"/>
        <v>0</v>
      </c>
      <c r="J522" s="39">
        <f t="shared" si="266"/>
        <v>0</v>
      </c>
      <c r="K522" s="39">
        <f t="shared" si="266"/>
        <v>0</v>
      </c>
      <c r="L522" s="39">
        <f t="shared" si="266"/>
        <v>0</v>
      </c>
      <c r="M522" s="39">
        <f t="shared" si="266"/>
        <v>0</v>
      </c>
      <c r="N522" s="39">
        <f t="shared" si="266"/>
        <v>191610.38999999998</v>
      </c>
      <c r="O522" s="39">
        <f t="shared" si="266"/>
        <v>453239.43</v>
      </c>
      <c r="P522" s="39">
        <f t="shared" si="266"/>
        <v>1857946.8199999998</v>
      </c>
      <c r="Q522" s="39">
        <f t="shared" si="266"/>
        <v>1581574.96</v>
      </c>
      <c r="R522" s="39">
        <f t="shared" si="266"/>
        <v>2451934.2000000007</v>
      </c>
      <c r="S522" s="39">
        <f t="shared" si="266"/>
        <v>2304971.69</v>
      </c>
      <c r="T522" s="39">
        <f t="shared" si="266"/>
        <v>3322842.0000000005</v>
      </c>
      <c r="U522" s="39">
        <f t="shared" si="266"/>
        <v>16218278.509999998</v>
      </c>
      <c r="V522" s="39">
        <f t="shared" si="266"/>
        <v>0</v>
      </c>
      <c r="W522" s="39">
        <f t="shared" si="266"/>
        <v>0</v>
      </c>
      <c r="X522" s="39">
        <f t="shared" si="266"/>
        <v>0</v>
      </c>
      <c r="Y522" s="39">
        <f t="shared" si="266"/>
        <v>0</v>
      </c>
      <c r="Z522" s="39">
        <f t="shared" si="266"/>
        <v>28382397.999999996</v>
      </c>
      <c r="AA522" s="39">
        <f t="shared" si="266"/>
        <v>140117602</v>
      </c>
      <c r="AB522" s="40">
        <f>Z522/D522</f>
        <v>0.16844153115727001</v>
      </c>
      <c r="AC522" s="32"/>
    </row>
    <row r="523" spans="1:29" s="33" customFormat="1" ht="18" customHeight="1" x14ac:dyDescent="0.25">
      <c r="A523" s="41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67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8">B523+B522</f>
        <v>168500000</v>
      </c>
      <c r="C524" s="39">
        <f t="shared" si="268"/>
        <v>0</v>
      </c>
      <c r="D524" s="39">
        <f t="shared" si="268"/>
        <v>168500000</v>
      </c>
      <c r="E524" s="39">
        <f t="shared" si="268"/>
        <v>2502796.64</v>
      </c>
      <c r="F524" s="39">
        <f t="shared" si="268"/>
        <v>6338480.8500000006</v>
      </c>
      <c r="G524" s="39">
        <f t="shared" si="268"/>
        <v>19541120.509999994</v>
      </c>
      <c r="H524" s="39">
        <f t="shared" si="268"/>
        <v>0</v>
      </c>
      <c r="I524" s="39">
        <f t="shared" si="268"/>
        <v>0</v>
      </c>
      <c r="J524" s="39">
        <f t="shared" si="268"/>
        <v>0</v>
      </c>
      <c r="K524" s="39">
        <f t="shared" si="268"/>
        <v>0</v>
      </c>
      <c r="L524" s="39">
        <f t="shared" si="268"/>
        <v>0</v>
      </c>
      <c r="M524" s="39">
        <f t="shared" si="268"/>
        <v>0</v>
      </c>
      <c r="N524" s="39">
        <f t="shared" si="268"/>
        <v>191610.38999999998</v>
      </c>
      <c r="O524" s="39">
        <f t="shared" si="268"/>
        <v>453239.43</v>
      </c>
      <c r="P524" s="39">
        <f t="shared" si="268"/>
        <v>1857946.8199999998</v>
      </c>
      <c r="Q524" s="39">
        <f t="shared" si="268"/>
        <v>1581574.96</v>
      </c>
      <c r="R524" s="39">
        <f t="shared" si="268"/>
        <v>2451934.2000000007</v>
      </c>
      <c r="S524" s="39">
        <f t="shared" si="268"/>
        <v>2304971.69</v>
      </c>
      <c r="T524" s="39">
        <f t="shared" si="268"/>
        <v>3322842.0000000005</v>
      </c>
      <c r="U524" s="39">
        <f t="shared" si="268"/>
        <v>16218278.509999998</v>
      </c>
      <c r="V524" s="39">
        <f t="shared" si="268"/>
        <v>0</v>
      </c>
      <c r="W524" s="39">
        <f t="shared" si="268"/>
        <v>0</v>
      </c>
      <c r="X524" s="39">
        <f t="shared" si="268"/>
        <v>0</v>
      </c>
      <c r="Y524" s="39">
        <f t="shared" si="268"/>
        <v>0</v>
      </c>
      <c r="Z524" s="39">
        <f t="shared" si="268"/>
        <v>28382397.999999996</v>
      </c>
      <c r="AA524" s="39">
        <f t="shared" si="268"/>
        <v>140117602</v>
      </c>
      <c r="AB524" s="40">
        <f>Z524/D524</f>
        <v>0.16844153115727001</v>
      </c>
      <c r="AC524" s="42"/>
    </row>
    <row r="525" spans="1:29" s="33" customFormat="1" ht="10.7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0.7" customHeight="1" x14ac:dyDescent="0.25">
      <c r="A526" s="4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5726000</v>
      </c>
      <c r="C528" s="31">
        <f>[1]consoCURRENT!F10944</f>
        <v>0</v>
      </c>
      <c r="D528" s="31">
        <f>[1]consoCURRENT!G10944</f>
        <v>5726000</v>
      </c>
      <c r="E528" s="31">
        <f>[1]consoCURRENT!H10944</f>
        <v>982811.96</v>
      </c>
      <c r="F528" s="31">
        <f>[1]consoCURRENT!I10944</f>
        <v>1141983.3499999999</v>
      </c>
      <c r="G528" s="31">
        <f>[1]consoCURRENT!J10944</f>
        <v>559505.68999999994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254338</v>
      </c>
      <c r="O528" s="31">
        <f>[1]consoCURRENT!R10944</f>
        <v>353043.04000000004</v>
      </c>
      <c r="P528" s="31">
        <f>[1]consoCURRENT!S10944</f>
        <v>375430.92</v>
      </c>
      <c r="Q528" s="31">
        <f>[1]consoCURRENT!T10944</f>
        <v>293996.05</v>
      </c>
      <c r="R528" s="31">
        <f>[1]consoCURRENT!U10944</f>
        <v>543191.86</v>
      </c>
      <c r="S528" s="31">
        <f>[1]consoCURRENT!V10944</f>
        <v>304795.44</v>
      </c>
      <c r="T528" s="31">
        <f>[1]consoCURRENT!W10944</f>
        <v>294384.24</v>
      </c>
      <c r="U528" s="31">
        <f>[1]consoCURRENT!X10944</f>
        <v>265121.45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2684301</v>
      </c>
      <c r="AA528" s="31">
        <f>D528-Z528</f>
        <v>3041699</v>
      </c>
      <c r="AB528" s="37">
        <f>Z528/D528</f>
        <v>0.46879165211316798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235690000</v>
      </c>
      <c r="C529" s="31">
        <f>[1]consoCURRENT!F11057</f>
        <v>0</v>
      </c>
      <c r="D529" s="31">
        <f>[1]consoCURRENT!G11057</f>
        <v>235690000</v>
      </c>
      <c r="E529" s="31">
        <f>[1]consoCURRENT!H11057</f>
        <v>8135734.6200000001</v>
      </c>
      <c r="F529" s="31">
        <f>[1]consoCURRENT!I11057</f>
        <v>9229717.2600000016</v>
      </c>
      <c r="G529" s="31">
        <f>[1]consoCURRENT!J11057</f>
        <v>34122254.910000019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2703454.73</v>
      </c>
      <c r="O529" s="31">
        <f>[1]consoCURRENT!R11057</f>
        <v>2504136.39</v>
      </c>
      <c r="P529" s="31">
        <f>[1]consoCURRENT!S11057</f>
        <v>2928143.5</v>
      </c>
      <c r="Q529" s="31">
        <f>[1]consoCURRENT!T11057</f>
        <v>3038296.82</v>
      </c>
      <c r="R529" s="31">
        <f>[1]consoCURRENT!U11057</f>
        <v>5888348.5</v>
      </c>
      <c r="S529" s="31">
        <f>[1]consoCURRENT!V11057</f>
        <v>303071.94000000012</v>
      </c>
      <c r="T529" s="31">
        <f>[1]consoCURRENT!W11057</f>
        <v>18060144.510000013</v>
      </c>
      <c r="U529" s="31">
        <f>[1]consoCURRENT!X11057</f>
        <v>16062110.399999999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69">SUM(M529:Y529)</f>
        <v>51487706.790000014</v>
      </c>
      <c r="AA529" s="31">
        <f>D529-Z529</f>
        <v>184202293.20999998</v>
      </c>
      <c r="AB529" s="37">
        <f>Z529/D529</f>
        <v>0.21845520297848875</v>
      </c>
      <c r="AC529" s="32"/>
    </row>
    <row r="530" spans="1:29" s="33" customFormat="1" ht="18" customHeight="1" x14ac:dyDescent="0.2">
      <c r="A530" s="47" t="s">
        <v>36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>
        <f t="shared" si="269"/>
        <v>0</v>
      </c>
      <c r="AA530" s="48">
        <f>D530-Z530</f>
        <v>0</v>
      </c>
      <c r="AB530" s="49"/>
      <c r="AC530" s="48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69"/>
        <v>0</v>
      </c>
      <c r="AA531" s="31">
        <f>D531-Z531</f>
        <v>0</v>
      </c>
      <c r="AB531" s="37"/>
      <c r="AC531" s="32"/>
    </row>
    <row r="532" spans="1:29" s="33" customFormat="1" ht="18" customHeight="1" x14ac:dyDescent="0.25">
      <c r="A532" s="38" t="s">
        <v>38</v>
      </c>
      <c r="B532" s="39">
        <f t="shared" ref="B532:AA532" si="270">SUM(B528:B531)</f>
        <v>241416000</v>
      </c>
      <c r="C532" s="39">
        <f t="shared" si="270"/>
        <v>0</v>
      </c>
      <c r="D532" s="39">
        <f t="shared" si="270"/>
        <v>241416000</v>
      </c>
      <c r="E532" s="39">
        <f t="shared" si="270"/>
        <v>9118546.5800000001</v>
      </c>
      <c r="F532" s="39">
        <f t="shared" si="270"/>
        <v>10371700.610000001</v>
      </c>
      <c r="G532" s="39">
        <f t="shared" si="270"/>
        <v>34681760.600000016</v>
      </c>
      <c r="H532" s="39">
        <f t="shared" si="270"/>
        <v>0</v>
      </c>
      <c r="I532" s="39">
        <f t="shared" si="270"/>
        <v>0</v>
      </c>
      <c r="J532" s="39">
        <f t="shared" si="270"/>
        <v>0</v>
      </c>
      <c r="K532" s="39">
        <f t="shared" si="270"/>
        <v>0</v>
      </c>
      <c r="L532" s="39">
        <f t="shared" si="270"/>
        <v>0</v>
      </c>
      <c r="M532" s="39">
        <f t="shared" si="270"/>
        <v>0</v>
      </c>
      <c r="N532" s="39">
        <f t="shared" si="270"/>
        <v>2957792.73</v>
      </c>
      <c r="O532" s="39">
        <f t="shared" si="270"/>
        <v>2857179.43</v>
      </c>
      <c r="P532" s="39">
        <f t="shared" si="270"/>
        <v>3303574.42</v>
      </c>
      <c r="Q532" s="39">
        <f t="shared" si="270"/>
        <v>3332292.8699999996</v>
      </c>
      <c r="R532" s="39">
        <f t="shared" si="270"/>
        <v>6431540.3600000003</v>
      </c>
      <c r="S532" s="39">
        <f t="shared" si="270"/>
        <v>607867.38000000012</v>
      </c>
      <c r="T532" s="39">
        <f t="shared" si="270"/>
        <v>18354528.750000011</v>
      </c>
      <c r="U532" s="39">
        <f t="shared" si="270"/>
        <v>16327231.849999998</v>
      </c>
      <c r="V532" s="39">
        <f t="shared" si="270"/>
        <v>0</v>
      </c>
      <c r="W532" s="39">
        <f t="shared" si="270"/>
        <v>0</v>
      </c>
      <c r="X532" s="39">
        <f t="shared" si="270"/>
        <v>0</v>
      </c>
      <c r="Y532" s="39">
        <f t="shared" si="270"/>
        <v>0</v>
      </c>
      <c r="Z532" s="39">
        <f t="shared" si="270"/>
        <v>54172007.790000014</v>
      </c>
      <c r="AA532" s="39">
        <f t="shared" si="270"/>
        <v>187243992.20999998</v>
      </c>
      <c r="AB532" s="40">
        <f>Z532/D532</f>
        <v>0.22439278171289398</v>
      </c>
      <c r="AC532" s="32"/>
    </row>
    <row r="533" spans="1:29" s="33" customFormat="1" ht="14.45" customHeight="1" x14ac:dyDescent="0.25">
      <c r="A533" s="41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1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2">B533+B532</f>
        <v>241416000</v>
      </c>
      <c r="C534" s="39">
        <f t="shared" si="272"/>
        <v>0</v>
      </c>
      <c r="D534" s="39">
        <f t="shared" si="272"/>
        <v>241416000</v>
      </c>
      <c r="E534" s="39">
        <f t="shared" si="272"/>
        <v>9118546.5800000001</v>
      </c>
      <c r="F534" s="39">
        <f t="shared" si="272"/>
        <v>10371700.610000001</v>
      </c>
      <c r="G534" s="39">
        <f t="shared" si="272"/>
        <v>34681760.600000016</v>
      </c>
      <c r="H534" s="39">
        <f t="shared" si="272"/>
        <v>0</v>
      </c>
      <c r="I534" s="39">
        <f t="shared" si="272"/>
        <v>0</v>
      </c>
      <c r="J534" s="39">
        <f t="shared" si="272"/>
        <v>0</v>
      </c>
      <c r="K534" s="39">
        <f t="shared" si="272"/>
        <v>0</v>
      </c>
      <c r="L534" s="39">
        <f t="shared" si="272"/>
        <v>0</v>
      </c>
      <c r="M534" s="39">
        <f t="shared" si="272"/>
        <v>0</v>
      </c>
      <c r="N534" s="39">
        <f t="shared" si="272"/>
        <v>2957792.73</v>
      </c>
      <c r="O534" s="39">
        <f t="shared" si="272"/>
        <v>2857179.43</v>
      </c>
      <c r="P534" s="39">
        <f t="shared" si="272"/>
        <v>3303574.42</v>
      </c>
      <c r="Q534" s="39">
        <f t="shared" si="272"/>
        <v>3332292.8699999996</v>
      </c>
      <c r="R534" s="39">
        <f t="shared" si="272"/>
        <v>6431540.3600000003</v>
      </c>
      <c r="S534" s="39">
        <f t="shared" si="272"/>
        <v>607867.38000000012</v>
      </c>
      <c r="T534" s="39">
        <f t="shared" si="272"/>
        <v>18354528.750000011</v>
      </c>
      <c r="U534" s="39">
        <f t="shared" si="272"/>
        <v>16327231.849999998</v>
      </c>
      <c r="V534" s="39">
        <f t="shared" si="272"/>
        <v>0</v>
      </c>
      <c r="W534" s="39">
        <f t="shared" si="272"/>
        <v>0</v>
      </c>
      <c r="X534" s="39">
        <f t="shared" si="272"/>
        <v>0</v>
      </c>
      <c r="Y534" s="39">
        <f t="shared" si="272"/>
        <v>0</v>
      </c>
      <c r="Z534" s="39">
        <f t="shared" si="272"/>
        <v>54172007.790000014</v>
      </c>
      <c r="AA534" s="39">
        <f t="shared" si="272"/>
        <v>187243992.20999998</v>
      </c>
      <c r="AB534" s="40">
        <f>Z534/D534</f>
        <v>0.22439278171289398</v>
      </c>
      <c r="AC534" s="42"/>
    </row>
    <row r="535" spans="1:29" s="33" customFormat="1" ht="15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5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5725000</v>
      </c>
      <c r="C538" s="31">
        <f>[1]consoCURRENT!F11157</f>
        <v>0</v>
      </c>
      <c r="D538" s="31">
        <f>[1]consoCURRENT!G11157</f>
        <v>5725000</v>
      </c>
      <c r="E538" s="31">
        <f>[1]consoCURRENT!H11157</f>
        <v>1215771.9500000002</v>
      </c>
      <c r="F538" s="31">
        <f>[1]consoCURRENT!I11157</f>
        <v>1421063.8599999999</v>
      </c>
      <c r="G538" s="31">
        <f>[1]consoCURRENT!J11157</f>
        <v>813301.42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381949.94999999995</v>
      </c>
      <c r="O538" s="31">
        <f>[1]consoCURRENT!R11157</f>
        <v>396261.38000000006</v>
      </c>
      <c r="P538" s="31">
        <f>[1]consoCURRENT!S11157</f>
        <v>437560.62</v>
      </c>
      <c r="Q538" s="31">
        <f>[1]consoCURRENT!T11157</f>
        <v>371560.62</v>
      </c>
      <c r="R538" s="31">
        <f>[1]consoCURRENT!U11157</f>
        <v>677942.62</v>
      </c>
      <c r="S538" s="31">
        <f>[1]consoCURRENT!V11157</f>
        <v>371560.62</v>
      </c>
      <c r="T538" s="31">
        <f>[1]consoCURRENT!W11157</f>
        <v>371560.62</v>
      </c>
      <c r="U538" s="31">
        <f>[1]consoCURRENT!X11157</f>
        <v>441740.80000000005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3450137.2300000004</v>
      </c>
      <c r="AA538" s="31">
        <f>D538-Z538</f>
        <v>2274862.7699999996</v>
      </c>
      <c r="AB538" s="37">
        <f>Z538/D538</f>
        <v>0.60264405764192153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288002000</v>
      </c>
      <c r="C539" s="31">
        <f>[1]consoCURRENT!F11270</f>
        <v>0</v>
      </c>
      <c r="D539" s="31">
        <f>[1]consoCURRENT!G11270</f>
        <v>288002000</v>
      </c>
      <c r="E539" s="31">
        <f>[1]consoCURRENT!H11270</f>
        <v>7178979.1099999994</v>
      </c>
      <c r="F539" s="31">
        <f>[1]consoCURRENT!I11270</f>
        <v>13784644.060000002</v>
      </c>
      <c r="G539" s="31">
        <f>[1]consoCURRENT!J11270</f>
        <v>11095753.090000002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125469.34</v>
      </c>
      <c r="O539" s="31">
        <f>[1]consoCURRENT!R11270</f>
        <v>2809620.6900000004</v>
      </c>
      <c r="P539" s="31">
        <f>[1]consoCURRENT!S11270</f>
        <v>4243889.08</v>
      </c>
      <c r="Q539" s="31">
        <f>[1]consoCURRENT!T11270</f>
        <v>4578287.2799999993</v>
      </c>
      <c r="R539" s="31">
        <f>[1]consoCURRENT!U11270</f>
        <v>4712286.6599999992</v>
      </c>
      <c r="S539" s="31">
        <f>[1]consoCURRENT!V11270</f>
        <v>4494070.12</v>
      </c>
      <c r="T539" s="31">
        <f>[1]consoCURRENT!W11270</f>
        <v>5547531.5999999996</v>
      </c>
      <c r="U539" s="31">
        <f>[1]consoCURRENT!X11270</f>
        <v>5548221.4900000002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3">SUM(M539:Y539)</f>
        <v>32059376.260000005</v>
      </c>
      <c r="AA539" s="31">
        <f>D539-Z539</f>
        <v>255942623.74000001</v>
      </c>
      <c r="AB539" s="37">
        <f>Z539/D539</f>
        <v>0.11131650564926635</v>
      </c>
      <c r="AC539" s="32"/>
    </row>
    <row r="540" spans="1:29" s="33" customFormat="1" ht="18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3"/>
        <v>0</v>
      </c>
      <c r="AA540" s="31">
        <f>D540-Z540</f>
        <v>0</v>
      </c>
      <c r="AB540" s="37"/>
      <c r="AC540" s="32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3"/>
        <v>0</v>
      </c>
      <c r="AA541" s="31">
        <f>D541-Z541</f>
        <v>0</v>
      </c>
      <c r="AB541" s="37"/>
      <c r="AC541" s="32"/>
    </row>
    <row r="542" spans="1:29" s="33" customFormat="1" ht="18" customHeight="1" x14ac:dyDescent="0.25">
      <c r="A542" s="38" t="s">
        <v>38</v>
      </c>
      <c r="B542" s="39">
        <f t="shared" ref="B542:AA542" si="274">SUM(B538:B541)</f>
        <v>293727000</v>
      </c>
      <c r="C542" s="39">
        <f t="shared" si="274"/>
        <v>0</v>
      </c>
      <c r="D542" s="39">
        <f t="shared" si="274"/>
        <v>293727000</v>
      </c>
      <c r="E542" s="39">
        <f t="shared" si="274"/>
        <v>8394751.0599999987</v>
      </c>
      <c r="F542" s="39">
        <f t="shared" si="274"/>
        <v>15205707.920000002</v>
      </c>
      <c r="G542" s="39">
        <f t="shared" si="274"/>
        <v>11909054.510000002</v>
      </c>
      <c r="H542" s="39">
        <f t="shared" si="274"/>
        <v>0</v>
      </c>
      <c r="I542" s="39">
        <f t="shared" si="274"/>
        <v>0</v>
      </c>
      <c r="J542" s="39">
        <f t="shared" si="274"/>
        <v>0</v>
      </c>
      <c r="K542" s="39">
        <f t="shared" si="274"/>
        <v>0</v>
      </c>
      <c r="L542" s="39">
        <f t="shared" si="274"/>
        <v>0</v>
      </c>
      <c r="M542" s="39">
        <f t="shared" si="274"/>
        <v>0</v>
      </c>
      <c r="N542" s="39">
        <f t="shared" si="274"/>
        <v>507419.28999999992</v>
      </c>
      <c r="O542" s="39">
        <f t="shared" si="274"/>
        <v>3205882.0700000003</v>
      </c>
      <c r="P542" s="39">
        <f t="shared" si="274"/>
        <v>4681449.7</v>
      </c>
      <c r="Q542" s="39">
        <f t="shared" si="274"/>
        <v>4949847.8999999994</v>
      </c>
      <c r="R542" s="39">
        <f t="shared" si="274"/>
        <v>5390229.2799999993</v>
      </c>
      <c r="S542" s="39">
        <f t="shared" si="274"/>
        <v>4865630.74</v>
      </c>
      <c r="T542" s="39">
        <f t="shared" si="274"/>
        <v>5919092.2199999997</v>
      </c>
      <c r="U542" s="39">
        <f t="shared" si="274"/>
        <v>5989962.29</v>
      </c>
      <c r="V542" s="39">
        <f t="shared" si="274"/>
        <v>0</v>
      </c>
      <c r="W542" s="39">
        <f t="shared" si="274"/>
        <v>0</v>
      </c>
      <c r="X542" s="39">
        <f t="shared" si="274"/>
        <v>0</v>
      </c>
      <c r="Y542" s="39">
        <f t="shared" si="274"/>
        <v>0</v>
      </c>
      <c r="Z542" s="39">
        <f t="shared" si="274"/>
        <v>35509513.49000001</v>
      </c>
      <c r="AA542" s="39">
        <f t="shared" si="274"/>
        <v>258217486.51000002</v>
      </c>
      <c r="AB542" s="40">
        <f>Z542/D542</f>
        <v>0.1208929158368145</v>
      </c>
      <c r="AC542" s="32"/>
    </row>
    <row r="543" spans="1:29" s="33" customFormat="1" ht="18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5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6">B543+B542</f>
        <v>293727000</v>
      </c>
      <c r="C544" s="39">
        <f t="shared" si="276"/>
        <v>0</v>
      </c>
      <c r="D544" s="39">
        <f t="shared" si="276"/>
        <v>293727000</v>
      </c>
      <c r="E544" s="39">
        <f t="shared" si="276"/>
        <v>8394751.0599999987</v>
      </c>
      <c r="F544" s="39">
        <f t="shared" si="276"/>
        <v>15205707.920000002</v>
      </c>
      <c r="G544" s="39">
        <f t="shared" si="276"/>
        <v>11909054.510000002</v>
      </c>
      <c r="H544" s="39">
        <f t="shared" si="276"/>
        <v>0</v>
      </c>
      <c r="I544" s="39">
        <f t="shared" si="276"/>
        <v>0</v>
      </c>
      <c r="J544" s="39">
        <f t="shared" si="276"/>
        <v>0</v>
      </c>
      <c r="K544" s="39">
        <f t="shared" si="276"/>
        <v>0</v>
      </c>
      <c r="L544" s="39">
        <f t="shared" si="276"/>
        <v>0</v>
      </c>
      <c r="M544" s="39">
        <f t="shared" si="276"/>
        <v>0</v>
      </c>
      <c r="N544" s="39">
        <f t="shared" si="276"/>
        <v>507419.28999999992</v>
      </c>
      <c r="O544" s="39">
        <f t="shared" si="276"/>
        <v>3205882.0700000003</v>
      </c>
      <c r="P544" s="39">
        <f t="shared" si="276"/>
        <v>4681449.7</v>
      </c>
      <c r="Q544" s="39">
        <f t="shared" si="276"/>
        <v>4949847.8999999994</v>
      </c>
      <c r="R544" s="39">
        <f t="shared" si="276"/>
        <v>5390229.2799999993</v>
      </c>
      <c r="S544" s="39">
        <f t="shared" si="276"/>
        <v>4865630.74</v>
      </c>
      <c r="T544" s="39">
        <f t="shared" si="276"/>
        <v>5919092.2199999997</v>
      </c>
      <c r="U544" s="39">
        <f t="shared" si="276"/>
        <v>5989962.29</v>
      </c>
      <c r="V544" s="39">
        <f t="shared" si="276"/>
        <v>0</v>
      </c>
      <c r="W544" s="39">
        <f t="shared" si="276"/>
        <v>0</v>
      </c>
      <c r="X544" s="39">
        <f t="shared" si="276"/>
        <v>0</v>
      </c>
      <c r="Y544" s="39">
        <f t="shared" si="276"/>
        <v>0</v>
      </c>
      <c r="Z544" s="39">
        <f t="shared" si="276"/>
        <v>35509513.49000001</v>
      </c>
      <c r="AA544" s="39">
        <f t="shared" si="276"/>
        <v>258217486.51000002</v>
      </c>
      <c r="AB544" s="40">
        <f>Z544/D544</f>
        <v>0.1208929158368145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6219000</v>
      </c>
      <c r="C548" s="31">
        <f>[1]consoCURRENT!F11370</f>
        <v>0</v>
      </c>
      <c r="D548" s="31">
        <f>[1]consoCURRENT!G11370</f>
        <v>6219000</v>
      </c>
      <c r="E548" s="31">
        <f>[1]consoCURRENT!H11370</f>
        <v>1180681.8599999999</v>
      </c>
      <c r="F548" s="31">
        <f>[1]consoCURRENT!I11370</f>
        <v>1586577.6</v>
      </c>
      <c r="G548" s="31">
        <f>[1]consoCURRENT!J11370</f>
        <v>811733.63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371560.62</v>
      </c>
      <c r="O548" s="31">
        <f>[1]consoCURRENT!R11370</f>
        <v>371560.62</v>
      </c>
      <c r="P548" s="31">
        <f>[1]consoCURRENT!S11370</f>
        <v>437560.62</v>
      </c>
      <c r="Q548" s="31">
        <f>[1]consoCURRENT!T11370</f>
        <v>462082.4</v>
      </c>
      <c r="R548" s="31">
        <f>[1]consoCURRENT!U11370</f>
        <v>717844.49</v>
      </c>
      <c r="S548" s="31">
        <f>[1]consoCURRENT!V11370</f>
        <v>406650.71</v>
      </c>
      <c r="T548" s="31">
        <f>[1]consoCURRENT!W11370</f>
        <v>406650.71</v>
      </c>
      <c r="U548" s="31">
        <f>[1]consoCURRENT!X11370</f>
        <v>405082.92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3578993.09</v>
      </c>
      <c r="AA548" s="31">
        <f>D548-Z548</f>
        <v>2640006.91</v>
      </c>
      <c r="AB548" s="37">
        <f>Z548/D548</f>
        <v>0.57549334137321106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309170000</v>
      </c>
      <c r="C549" s="31">
        <f>[1]consoCURRENT!F11483</f>
        <v>0</v>
      </c>
      <c r="D549" s="31">
        <f>[1]consoCURRENT!G11483</f>
        <v>309170000</v>
      </c>
      <c r="E549" s="31">
        <f>[1]consoCURRENT!H11483</f>
        <v>13688883.800000001</v>
      </c>
      <c r="F549" s="31">
        <f>[1]consoCURRENT!I11483</f>
        <v>20579073.84</v>
      </c>
      <c r="G549" s="31">
        <f>[1]consoCURRENT!J11483</f>
        <v>11418503.690000001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2623585.52</v>
      </c>
      <c r="O549" s="31">
        <f>[1]consoCURRENT!R11483</f>
        <v>5422840.8799999999</v>
      </c>
      <c r="P549" s="31">
        <f>[1]consoCURRENT!S11483</f>
        <v>5642457.4000000004</v>
      </c>
      <c r="Q549" s="31">
        <f>[1]consoCURRENT!T11483</f>
        <v>8041698.6100000003</v>
      </c>
      <c r="R549" s="31">
        <f>[1]consoCURRENT!U11483</f>
        <v>5970230.8499999996</v>
      </c>
      <c r="S549" s="31">
        <f>[1]consoCURRENT!V11483</f>
        <v>6567144.3799999999</v>
      </c>
      <c r="T549" s="31">
        <f>[1]consoCURRENT!W11483</f>
        <v>5939605.1100000003</v>
      </c>
      <c r="U549" s="31">
        <f>[1]consoCURRENT!X11483</f>
        <v>5478898.5800000001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7">SUM(M549:Y549)</f>
        <v>45686461.329999998</v>
      </c>
      <c r="AA549" s="31">
        <f>D549-Z549</f>
        <v>263483538.67000002</v>
      </c>
      <c r="AB549" s="37">
        <f>Z549/D549</f>
        <v>0.14777132752207522</v>
      </c>
      <c r="AC549" s="32"/>
    </row>
    <row r="550" spans="1:29" s="33" customFormat="1" ht="18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77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7"/>
        <v>0</v>
      </c>
      <c r="AA551" s="31">
        <f>D551-Z551</f>
        <v>0</v>
      </c>
      <c r="AB551" s="37"/>
      <c r="AC551" s="32"/>
    </row>
    <row r="552" spans="1:29" s="33" customFormat="1" ht="18" customHeight="1" x14ac:dyDescent="0.25">
      <c r="A552" s="38" t="s">
        <v>38</v>
      </c>
      <c r="B552" s="39">
        <f t="shared" ref="B552:AA552" si="278">SUM(B548:B551)</f>
        <v>315389000</v>
      </c>
      <c r="C552" s="39">
        <f t="shared" si="278"/>
        <v>0</v>
      </c>
      <c r="D552" s="39">
        <f t="shared" si="278"/>
        <v>315389000</v>
      </c>
      <c r="E552" s="39">
        <f t="shared" si="278"/>
        <v>14869565.66</v>
      </c>
      <c r="F552" s="39">
        <f t="shared" si="278"/>
        <v>22165651.440000001</v>
      </c>
      <c r="G552" s="39">
        <f t="shared" si="278"/>
        <v>12230237.320000002</v>
      </c>
      <c r="H552" s="39">
        <f t="shared" si="278"/>
        <v>0</v>
      </c>
      <c r="I552" s="39">
        <f t="shared" si="278"/>
        <v>0</v>
      </c>
      <c r="J552" s="39">
        <f t="shared" si="278"/>
        <v>0</v>
      </c>
      <c r="K552" s="39">
        <f t="shared" si="278"/>
        <v>0</v>
      </c>
      <c r="L552" s="39">
        <f t="shared" si="278"/>
        <v>0</v>
      </c>
      <c r="M552" s="39">
        <f t="shared" si="278"/>
        <v>0</v>
      </c>
      <c r="N552" s="39">
        <f t="shared" si="278"/>
        <v>2995146.14</v>
      </c>
      <c r="O552" s="39">
        <f t="shared" si="278"/>
        <v>5794401.5</v>
      </c>
      <c r="P552" s="39">
        <f t="shared" si="278"/>
        <v>6080018.0200000005</v>
      </c>
      <c r="Q552" s="39">
        <f t="shared" si="278"/>
        <v>8503781.0099999998</v>
      </c>
      <c r="R552" s="39">
        <f t="shared" si="278"/>
        <v>6688075.3399999999</v>
      </c>
      <c r="S552" s="39">
        <f t="shared" si="278"/>
        <v>6973795.0899999999</v>
      </c>
      <c r="T552" s="39">
        <f t="shared" si="278"/>
        <v>6346255.8200000003</v>
      </c>
      <c r="U552" s="39">
        <f t="shared" si="278"/>
        <v>5883981.5</v>
      </c>
      <c r="V552" s="39">
        <f t="shared" si="278"/>
        <v>0</v>
      </c>
      <c r="W552" s="39">
        <f t="shared" si="278"/>
        <v>0</v>
      </c>
      <c r="X552" s="39">
        <f t="shared" si="278"/>
        <v>0</v>
      </c>
      <c r="Y552" s="39">
        <f t="shared" si="278"/>
        <v>0</v>
      </c>
      <c r="Z552" s="39">
        <f t="shared" si="278"/>
        <v>49265454.420000002</v>
      </c>
      <c r="AA552" s="39">
        <f t="shared" si="278"/>
        <v>266123545.58000001</v>
      </c>
      <c r="AB552" s="40">
        <f>Z552/D552</f>
        <v>0.15620536676929125</v>
      </c>
      <c r="AC552" s="32"/>
    </row>
    <row r="553" spans="1:29" s="33" customFormat="1" ht="18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79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0">B553+B552</f>
        <v>315389000</v>
      </c>
      <c r="C554" s="39">
        <f t="shared" si="280"/>
        <v>0</v>
      </c>
      <c r="D554" s="39">
        <f t="shared" si="280"/>
        <v>315389000</v>
      </c>
      <c r="E554" s="39">
        <f t="shared" si="280"/>
        <v>14869565.66</v>
      </c>
      <c r="F554" s="39">
        <f t="shared" si="280"/>
        <v>22165651.440000001</v>
      </c>
      <c r="G554" s="39">
        <f t="shared" si="280"/>
        <v>12230237.320000002</v>
      </c>
      <c r="H554" s="39">
        <f t="shared" si="280"/>
        <v>0</v>
      </c>
      <c r="I554" s="39">
        <f t="shared" si="280"/>
        <v>0</v>
      </c>
      <c r="J554" s="39">
        <f t="shared" si="280"/>
        <v>0</v>
      </c>
      <c r="K554" s="39">
        <f t="shared" si="280"/>
        <v>0</v>
      </c>
      <c r="L554" s="39">
        <f t="shared" si="280"/>
        <v>0</v>
      </c>
      <c r="M554" s="39">
        <f t="shared" si="280"/>
        <v>0</v>
      </c>
      <c r="N554" s="39">
        <f t="shared" si="280"/>
        <v>2995146.14</v>
      </c>
      <c r="O554" s="39">
        <f t="shared" si="280"/>
        <v>5794401.5</v>
      </c>
      <c r="P554" s="39">
        <f t="shared" si="280"/>
        <v>6080018.0200000005</v>
      </c>
      <c r="Q554" s="39">
        <f t="shared" si="280"/>
        <v>8503781.0099999998</v>
      </c>
      <c r="R554" s="39">
        <f t="shared" si="280"/>
        <v>6688075.3399999999</v>
      </c>
      <c r="S554" s="39">
        <f t="shared" si="280"/>
        <v>6973795.0899999999</v>
      </c>
      <c r="T554" s="39">
        <f t="shared" si="280"/>
        <v>6346255.8200000003</v>
      </c>
      <c r="U554" s="39">
        <f t="shared" si="280"/>
        <v>5883981.5</v>
      </c>
      <c r="V554" s="39">
        <f t="shared" si="280"/>
        <v>0</v>
      </c>
      <c r="W554" s="39">
        <f t="shared" si="280"/>
        <v>0</v>
      </c>
      <c r="X554" s="39">
        <f t="shared" si="280"/>
        <v>0</v>
      </c>
      <c r="Y554" s="39">
        <f t="shared" si="280"/>
        <v>0</v>
      </c>
      <c r="Z554" s="39">
        <f t="shared" si="280"/>
        <v>49265454.420000002</v>
      </c>
      <c r="AA554" s="39">
        <f t="shared" si="280"/>
        <v>266123545.58000001</v>
      </c>
      <c r="AB554" s="40">
        <f>Z554/D554</f>
        <v>0.15620536676929125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15118000</v>
      </c>
      <c r="C558" s="31">
        <f>[1]consoCURRENT!F11583</f>
        <v>0</v>
      </c>
      <c r="D558" s="31">
        <f>[1]consoCURRENT!G11583</f>
        <v>15118000</v>
      </c>
      <c r="E558" s="31">
        <f>[1]consoCURRENT!H11583</f>
        <v>3241180.51</v>
      </c>
      <c r="F558" s="31">
        <f>[1]consoCURRENT!I11583</f>
        <v>3727113.0300000003</v>
      </c>
      <c r="G558" s="31">
        <f>[1]consoCURRENT!J11583</f>
        <v>1984130.53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957832.69</v>
      </c>
      <c r="O558" s="31">
        <f>[1]consoCURRENT!R11583</f>
        <v>1003785.45</v>
      </c>
      <c r="P558" s="31">
        <f>[1]consoCURRENT!S11583</f>
        <v>1279562.3700000001</v>
      </c>
      <c r="Q558" s="31">
        <f>[1]consoCURRENT!T11583</f>
        <v>1035920.68</v>
      </c>
      <c r="R558" s="31">
        <f>[1]consoCURRENT!U11583</f>
        <v>1837824.33</v>
      </c>
      <c r="S558" s="31">
        <f>[1]consoCURRENT!V11583</f>
        <v>853368.02</v>
      </c>
      <c r="T558" s="31">
        <f>[1]consoCURRENT!W11583</f>
        <v>1122581.23</v>
      </c>
      <c r="U558" s="31">
        <f>[1]consoCURRENT!X11583</f>
        <v>861549.3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8952424.0700000003</v>
      </c>
      <c r="AA558" s="31">
        <f>D558-Z558</f>
        <v>6165575.9299999997</v>
      </c>
      <c r="AB558" s="37">
        <f>Z558/D558</f>
        <v>0.5921698683688319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226048000</v>
      </c>
      <c r="C559" s="31">
        <f>[1]consoCURRENT!F11696</f>
        <v>0</v>
      </c>
      <c r="D559" s="31">
        <f>[1]consoCURRENT!G11696</f>
        <v>226048000</v>
      </c>
      <c r="E559" s="31">
        <f>[1]consoCURRENT!H11696</f>
        <v>19790126.600000001</v>
      </c>
      <c r="F559" s="31">
        <f>[1]consoCURRENT!I11696</f>
        <v>4426867.0999999996</v>
      </c>
      <c r="G559" s="31">
        <f>[1]consoCURRENT!J11696</f>
        <v>23111256.339999996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2838931.51</v>
      </c>
      <c r="O559" s="31">
        <f>[1]consoCURRENT!R11696</f>
        <v>16029722.08</v>
      </c>
      <c r="P559" s="31">
        <f>[1]consoCURRENT!S11696</f>
        <v>921473.01</v>
      </c>
      <c r="Q559" s="31">
        <f>[1]consoCURRENT!T11696</f>
        <v>991948.98</v>
      </c>
      <c r="R559" s="31">
        <f>[1]consoCURRENT!U11696</f>
        <v>728097.42999999993</v>
      </c>
      <c r="S559" s="31">
        <f>[1]consoCURRENT!V11696</f>
        <v>2706820.69</v>
      </c>
      <c r="T559" s="31">
        <f>[1]consoCURRENT!W11696</f>
        <v>21497261.099999998</v>
      </c>
      <c r="U559" s="31">
        <f>[1]consoCURRENT!X11696</f>
        <v>1613995.24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1">SUM(M559:Y559)</f>
        <v>47328250.039999999</v>
      </c>
      <c r="AA559" s="31">
        <f>D559-Z559</f>
        <v>178719749.96000001</v>
      </c>
      <c r="AB559" s="37">
        <f>Z559/D559</f>
        <v>0.20937256706540203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1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1"/>
        <v>0</v>
      </c>
      <c r="AA561" s="31">
        <f>D561-Z561</f>
        <v>0</v>
      </c>
      <c r="AB561" s="37"/>
      <c r="AC561" s="32"/>
    </row>
    <row r="562" spans="1:29" s="33" customFormat="1" ht="18" customHeight="1" x14ac:dyDescent="0.25">
      <c r="A562" s="38" t="s">
        <v>38</v>
      </c>
      <c r="B562" s="39">
        <f t="shared" ref="B562:AA562" si="282">SUM(B558:B561)</f>
        <v>241166000</v>
      </c>
      <c r="C562" s="39">
        <f t="shared" si="282"/>
        <v>0</v>
      </c>
      <c r="D562" s="39">
        <f t="shared" si="282"/>
        <v>241166000</v>
      </c>
      <c r="E562" s="39">
        <f t="shared" si="282"/>
        <v>23031307.109999999</v>
      </c>
      <c r="F562" s="39">
        <f t="shared" si="282"/>
        <v>8153980.1299999999</v>
      </c>
      <c r="G562" s="39">
        <f t="shared" si="282"/>
        <v>25095386.869999997</v>
      </c>
      <c r="H562" s="39">
        <f t="shared" si="282"/>
        <v>0</v>
      </c>
      <c r="I562" s="39">
        <f t="shared" si="282"/>
        <v>0</v>
      </c>
      <c r="J562" s="39">
        <f t="shared" si="282"/>
        <v>0</v>
      </c>
      <c r="K562" s="39">
        <f t="shared" si="282"/>
        <v>0</v>
      </c>
      <c r="L562" s="39">
        <f t="shared" si="282"/>
        <v>0</v>
      </c>
      <c r="M562" s="39">
        <f t="shared" si="282"/>
        <v>0</v>
      </c>
      <c r="N562" s="39">
        <f t="shared" si="282"/>
        <v>3796764.1999999997</v>
      </c>
      <c r="O562" s="39">
        <f t="shared" si="282"/>
        <v>17033507.530000001</v>
      </c>
      <c r="P562" s="39">
        <f t="shared" si="282"/>
        <v>2201035.38</v>
      </c>
      <c r="Q562" s="39">
        <f t="shared" si="282"/>
        <v>2027869.6600000001</v>
      </c>
      <c r="R562" s="39">
        <f t="shared" si="282"/>
        <v>2565921.7599999998</v>
      </c>
      <c r="S562" s="39">
        <f t="shared" si="282"/>
        <v>3560188.71</v>
      </c>
      <c r="T562" s="39">
        <f t="shared" si="282"/>
        <v>22619842.329999998</v>
      </c>
      <c r="U562" s="39">
        <f t="shared" si="282"/>
        <v>2475544.54</v>
      </c>
      <c r="V562" s="39">
        <f t="shared" si="282"/>
        <v>0</v>
      </c>
      <c r="W562" s="39">
        <f t="shared" si="282"/>
        <v>0</v>
      </c>
      <c r="X562" s="39">
        <f t="shared" si="282"/>
        <v>0</v>
      </c>
      <c r="Y562" s="39">
        <f t="shared" si="282"/>
        <v>0</v>
      </c>
      <c r="Z562" s="39">
        <f t="shared" si="282"/>
        <v>56280674.109999999</v>
      </c>
      <c r="AA562" s="39">
        <f t="shared" si="282"/>
        <v>184885325.89000002</v>
      </c>
      <c r="AB562" s="40">
        <f>Z562/D562</f>
        <v>0.2333690242820298</v>
      </c>
      <c r="AC562" s="32"/>
    </row>
    <row r="563" spans="1:29" s="33" customFormat="1" ht="18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3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4">B563+B562</f>
        <v>241166000</v>
      </c>
      <c r="C564" s="39">
        <f t="shared" si="284"/>
        <v>0</v>
      </c>
      <c r="D564" s="39">
        <f t="shared" si="284"/>
        <v>241166000</v>
      </c>
      <c r="E564" s="39">
        <f t="shared" si="284"/>
        <v>23031307.109999999</v>
      </c>
      <c r="F564" s="39">
        <f t="shared" si="284"/>
        <v>8153980.1299999999</v>
      </c>
      <c r="G564" s="39">
        <f t="shared" si="284"/>
        <v>25095386.869999997</v>
      </c>
      <c r="H564" s="39">
        <f t="shared" si="284"/>
        <v>0</v>
      </c>
      <c r="I564" s="39">
        <f t="shared" si="284"/>
        <v>0</v>
      </c>
      <c r="J564" s="39">
        <f t="shared" si="284"/>
        <v>0</v>
      </c>
      <c r="K564" s="39">
        <f t="shared" si="284"/>
        <v>0</v>
      </c>
      <c r="L564" s="39">
        <f t="shared" si="284"/>
        <v>0</v>
      </c>
      <c r="M564" s="39">
        <f t="shared" si="284"/>
        <v>0</v>
      </c>
      <c r="N564" s="39">
        <f t="shared" si="284"/>
        <v>3796764.1999999997</v>
      </c>
      <c r="O564" s="39">
        <f t="shared" si="284"/>
        <v>17033507.530000001</v>
      </c>
      <c r="P564" s="39">
        <f t="shared" si="284"/>
        <v>2201035.38</v>
      </c>
      <c r="Q564" s="39">
        <f t="shared" si="284"/>
        <v>2027869.6600000001</v>
      </c>
      <c r="R564" s="39">
        <f t="shared" si="284"/>
        <v>2565921.7599999998</v>
      </c>
      <c r="S564" s="39">
        <f t="shared" si="284"/>
        <v>3560188.71</v>
      </c>
      <c r="T564" s="39">
        <f t="shared" si="284"/>
        <v>22619842.329999998</v>
      </c>
      <c r="U564" s="39">
        <f t="shared" si="284"/>
        <v>2475544.54</v>
      </c>
      <c r="V564" s="39">
        <f t="shared" si="284"/>
        <v>0</v>
      </c>
      <c r="W564" s="39">
        <f t="shared" si="284"/>
        <v>0</v>
      </c>
      <c r="X564" s="39">
        <f t="shared" si="284"/>
        <v>0</v>
      </c>
      <c r="Y564" s="39">
        <f t="shared" si="284"/>
        <v>0</v>
      </c>
      <c r="Z564" s="39">
        <f t="shared" si="284"/>
        <v>56280674.109999999</v>
      </c>
      <c r="AA564" s="39">
        <f t="shared" si="284"/>
        <v>184885325.89000002</v>
      </c>
      <c r="AB564" s="40">
        <f>Z564/D564</f>
        <v>0.2333690242820298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14723000</v>
      </c>
      <c r="C568" s="31">
        <f>[1]consoCURRENT!F11796</f>
        <v>0</v>
      </c>
      <c r="D568" s="31">
        <f>[1]consoCURRENT!G11796</f>
        <v>14723000</v>
      </c>
      <c r="E568" s="31">
        <f>[1]consoCURRENT!H11796</f>
        <v>3005431.7300000004</v>
      </c>
      <c r="F568" s="31">
        <f>[1]consoCURRENT!I11796</f>
        <v>4404486.55</v>
      </c>
      <c r="G568" s="31">
        <f>[1]consoCURRENT!J11796</f>
        <v>1768626.2200000002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914207.74000000011</v>
      </c>
      <c r="O568" s="31">
        <f>[1]consoCURRENT!R11796</f>
        <v>1089002.06</v>
      </c>
      <c r="P568" s="31">
        <f>[1]consoCURRENT!S11796</f>
        <v>1002221.93</v>
      </c>
      <c r="Q568" s="31">
        <f>[1]consoCURRENT!T11796</f>
        <v>1858092.15</v>
      </c>
      <c r="R568" s="31">
        <f>[1]consoCURRENT!U11796</f>
        <v>1610877.91</v>
      </c>
      <c r="S568" s="31">
        <f>[1]consoCURRENT!V11796</f>
        <v>935516.49</v>
      </c>
      <c r="T568" s="31">
        <f>[1]consoCURRENT!W11796</f>
        <v>837589.78</v>
      </c>
      <c r="U568" s="31">
        <f>[1]consoCURRENT!X11796</f>
        <v>931036.44000000006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9178544.5000000019</v>
      </c>
      <c r="AA568" s="31">
        <f>D568-Z568</f>
        <v>5544455.4999999981</v>
      </c>
      <c r="AB568" s="37">
        <f>Z568/D568</f>
        <v>0.62341537050872797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378489000</v>
      </c>
      <c r="C569" s="31">
        <f>[1]consoCURRENT!F11909</f>
        <v>0</v>
      </c>
      <c r="D569" s="31">
        <f>[1]consoCURRENT!G11909</f>
        <v>378489000</v>
      </c>
      <c r="E569" s="31">
        <f>[1]consoCURRENT!H11909</f>
        <v>15378539.980000002</v>
      </c>
      <c r="F569" s="31">
        <f>[1]consoCURRENT!I11909</f>
        <v>33246309.949999996</v>
      </c>
      <c r="G569" s="31">
        <f>[1]consoCURRENT!J11909</f>
        <v>11435658.450000001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2537343.1200000006</v>
      </c>
      <c r="O569" s="31">
        <f>[1]consoCURRENT!R11909</f>
        <v>7253608.9699999997</v>
      </c>
      <c r="P569" s="31">
        <f>[1]consoCURRENT!S11909</f>
        <v>5587587.8900000006</v>
      </c>
      <c r="Q569" s="31">
        <f>[1]consoCURRENT!T11909</f>
        <v>5013025.1400000006</v>
      </c>
      <c r="R569" s="31">
        <f>[1]consoCURRENT!U11909</f>
        <v>6049960.9299999997</v>
      </c>
      <c r="S569" s="31">
        <f>[1]consoCURRENT!V11909</f>
        <v>22183323.879999999</v>
      </c>
      <c r="T569" s="31">
        <f>[1]consoCURRENT!W11909</f>
        <v>6363609.5500000007</v>
      </c>
      <c r="U569" s="31">
        <f>[1]consoCURRENT!X11909</f>
        <v>5072048.8999999994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5">SUM(M569:Y569)</f>
        <v>60060508.380000003</v>
      </c>
      <c r="AA569" s="31">
        <f>D569-Z569</f>
        <v>318428491.62</v>
      </c>
      <c r="AB569" s="37">
        <f>Z569/D569</f>
        <v>0.15868495089685566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5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5"/>
        <v>0</v>
      </c>
      <c r="AA571" s="31">
        <f>D571-Z571</f>
        <v>0</v>
      </c>
      <c r="AB571" s="37"/>
      <c r="AC571" s="32"/>
    </row>
    <row r="572" spans="1:29" s="33" customFormat="1" ht="18" customHeight="1" x14ac:dyDescent="0.25">
      <c r="A572" s="38" t="s">
        <v>38</v>
      </c>
      <c r="B572" s="39">
        <f t="shared" ref="B572:AA572" si="286">SUM(B568:B571)</f>
        <v>393212000</v>
      </c>
      <c r="C572" s="39">
        <f t="shared" si="286"/>
        <v>0</v>
      </c>
      <c r="D572" s="39">
        <f t="shared" si="286"/>
        <v>393212000</v>
      </c>
      <c r="E572" s="39">
        <f t="shared" si="286"/>
        <v>18383971.710000001</v>
      </c>
      <c r="F572" s="39">
        <f t="shared" si="286"/>
        <v>37650796.499999993</v>
      </c>
      <c r="G572" s="39">
        <f t="shared" si="286"/>
        <v>13204284.670000002</v>
      </c>
      <c r="H572" s="39">
        <f t="shared" si="286"/>
        <v>0</v>
      </c>
      <c r="I572" s="39">
        <f t="shared" si="286"/>
        <v>0</v>
      </c>
      <c r="J572" s="39">
        <f t="shared" si="286"/>
        <v>0</v>
      </c>
      <c r="K572" s="39">
        <f t="shared" si="286"/>
        <v>0</v>
      </c>
      <c r="L572" s="39">
        <f t="shared" si="286"/>
        <v>0</v>
      </c>
      <c r="M572" s="39">
        <f t="shared" si="286"/>
        <v>0</v>
      </c>
      <c r="N572" s="39">
        <f t="shared" si="286"/>
        <v>3451550.8600000008</v>
      </c>
      <c r="O572" s="39">
        <f t="shared" si="286"/>
        <v>8342611.0299999993</v>
      </c>
      <c r="P572" s="39">
        <f t="shared" si="286"/>
        <v>6589809.8200000003</v>
      </c>
      <c r="Q572" s="39">
        <f t="shared" si="286"/>
        <v>6871117.290000001</v>
      </c>
      <c r="R572" s="39">
        <f t="shared" si="286"/>
        <v>7660838.8399999999</v>
      </c>
      <c r="S572" s="39">
        <f t="shared" si="286"/>
        <v>23118840.369999997</v>
      </c>
      <c r="T572" s="39">
        <f t="shared" si="286"/>
        <v>7201199.330000001</v>
      </c>
      <c r="U572" s="39">
        <f t="shared" si="286"/>
        <v>6003085.3399999999</v>
      </c>
      <c r="V572" s="39">
        <f t="shared" si="286"/>
        <v>0</v>
      </c>
      <c r="W572" s="39">
        <f t="shared" si="286"/>
        <v>0</v>
      </c>
      <c r="X572" s="39">
        <f t="shared" si="286"/>
        <v>0</v>
      </c>
      <c r="Y572" s="39">
        <f t="shared" si="286"/>
        <v>0</v>
      </c>
      <c r="Z572" s="39">
        <f t="shared" si="286"/>
        <v>69239052.88000001</v>
      </c>
      <c r="AA572" s="39">
        <f t="shared" si="286"/>
        <v>323972947.12</v>
      </c>
      <c r="AB572" s="40">
        <f>Z572/D572</f>
        <v>0.17608580836800508</v>
      </c>
      <c r="AC572" s="32"/>
    </row>
    <row r="573" spans="1:29" s="33" customFormat="1" ht="18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7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8">B573+B572</f>
        <v>393212000</v>
      </c>
      <c r="C574" s="39">
        <f t="shared" si="288"/>
        <v>0</v>
      </c>
      <c r="D574" s="39">
        <f t="shared" si="288"/>
        <v>393212000</v>
      </c>
      <c r="E574" s="39">
        <f t="shared" si="288"/>
        <v>18383971.710000001</v>
      </c>
      <c r="F574" s="39">
        <f t="shared" si="288"/>
        <v>37650796.499999993</v>
      </c>
      <c r="G574" s="39">
        <f t="shared" si="288"/>
        <v>13204284.670000002</v>
      </c>
      <c r="H574" s="39">
        <f t="shared" si="288"/>
        <v>0</v>
      </c>
      <c r="I574" s="39">
        <f t="shared" si="288"/>
        <v>0</v>
      </c>
      <c r="J574" s="39">
        <f t="shared" si="288"/>
        <v>0</v>
      </c>
      <c r="K574" s="39">
        <f t="shared" si="288"/>
        <v>0</v>
      </c>
      <c r="L574" s="39">
        <f t="shared" si="288"/>
        <v>0</v>
      </c>
      <c r="M574" s="39">
        <f t="shared" si="288"/>
        <v>0</v>
      </c>
      <c r="N574" s="39">
        <f t="shared" si="288"/>
        <v>3451550.8600000008</v>
      </c>
      <c r="O574" s="39">
        <f t="shared" si="288"/>
        <v>8342611.0299999993</v>
      </c>
      <c r="P574" s="39">
        <f t="shared" si="288"/>
        <v>6589809.8200000003</v>
      </c>
      <c r="Q574" s="39">
        <f t="shared" si="288"/>
        <v>6871117.290000001</v>
      </c>
      <c r="R574" s="39">
        <f t="shared" si="288"/>
        <v>7660838.8399999999</v>
      </c>
      <c r="S574" s="39">
        <f t="shared" si="288"/>
        <v>23118840.369999997</v>
      </c>
      <c r="T574" s="39">
        <f t="shared" si="288"/>
        <v>7201199.330000001</v>
      </c>
      <c r="U574" s="39">
        <f t="shared" si="288"/>
        <v>6003085.3399999999</v>
      </c>
      <c r="V574" s="39">
        <f t="shared" si="288"/>
        <v>0</v>
      </c>
      <c r="W574" s="39">
        <f t="shared" si="288"/>
        <v>0</v>
      </c>
      <c r="X574" s="39">
        <f t="shared" si="288"/>
        <v>0</v>
      </c>
      <c r="Y574" s="39">
        <f t="shared" si="288"/>
        <v>0</v>
      </c>
      <c r="Z574" s="39">
        <f t="shared" si="288"/>
        <v>69239052.88000001</v>
      </c>
      <c r="AA574" s="39">
        <f t="shared" si="288"/>
        <v>323972947.12</v>
      </c>
      <c r="AB574" s="40">
        <f>Z574/D574</f>
        <v>0.17608580836800508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11663000</v>
      </c>
      <c r="C578" s="31">
        <f>[1]consoCURRENT!F12009</f>
        <v>0</v>
      </c>
      <c r="D578" s="31">
        <f>[1]consoCURRENT!G12009</f>
        <v>11663000</v>
      </c>
      <c r="E578" s="31">
        <f>[1]consoCURRENT!H12009</f>
        <v>2404654.83</v>
      </c>
      <c r="F578" s="31">
        <f>[1]consoCURRENT!I12009</f>
        <v>2763866.56</v>
      </c>
      <c r="G578" s="31">
        <f>[1]consoCURRENT!J12009</f>
        <v>1444923.04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757551.61</v>
      </c>
      <c r="O578" s="31">
        <f>[1]consoCURRENT!R12009</f>
        <v>757551.61</v>
      </c>
      <c r="P578" s="31">
        <f>[1]consoCURRENT!S12009</f>
        <v>889551.61</v>
      </c>
      <c r="Q578" s="31">
        <f>[1]consoCURRENT!T12009</f>
        <v>722461.52</v>
      </c>
      <c r="R578" s="31">
        <f>[1]consoCURRENT!U12009</f>
        <v>1318943.52</v>
      </c>
      <c r="S578" s="31">
        <f>[1]consoCURRENT!V12009</f>
        <v>722461.52</v>
      </c>
      <c r="T578" s="31">
        <f>[1]consoCURRENT!W12009</f>
        <v>722461.52</v>
      </c>
      <c r="U578" s="31">
        <f>[1]consoCURRENT!X12009</f>
        <v>722461.52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6613444.4299999997</v>
      </c>
      <c r="AA578" s="31">
        <f>D578-Z578</f>
        <v>5049555.57</v>
      </c>
      <c r="AB578" s="37">
        <f>Z578/D578</f>
        <v>0.56704487953356764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277854000</v>
      </c>
      <c r="C579" s="31">
        <f>[1]consoCURRENT!F12122</f>
        <v>0</v>
      </c>
      <c r="D579" s="31">
        <f>[1]consoCURRENT!G12122</f>
        <v>277853999.99999994</v>
      </c>
      <c r="E579" s="31">
        <f>[1]consoCURRENT!H12122</f>
        <v>19471750.659999996</v>
      </c>
      <c r="F579" s="31">
        <f>[1]consoCURRENT!I12122</f>
        <v>82319606.010000005</v>
      </c>
      <c r="G579" s="31">
        <f>[1]consoCURRENT!J12122</f>
        <v>65791496.829999998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5995165.2800000003</v>
      </c>
      <c r="O579" s="31">
        <f>[1]consoCURRENT!R12122</f>
        <v>6751162.3899999997</v>
      </c>
      <c r="P579" s="31">
        <f>[1]consoCURRENT!S12122</f>
        <v>6725422.9900000002</v>
      </c>
      <c r="Q579" s="31">
        <f>[1]consoCURRENT!T12122</f>
        <v>7997062.4900000002</v>
      </c>
      <c r="R579" s="31">
        <f>[1]consoCURRENT!U12122</f>
        <v>28790673.940000001</v>
      </c>
      <c r="S579" s="31">
        <f>[1]consoCURRENT!V12122</f>
        <v>45531869.580000006</v>
      </c>
      <c r="T579" s="31">
        <f>[1]consoCURRENT!W12122</f>
        <v>20428979.189999998</v>
      </c>
      <c r="U579" s="31">
        <f>[1]consoCURRENT!X12122</f>
        <v>45362517.640000001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89">SUM(M579:Y579)</f>
        <v>167582853.5</v>
      </c>
      <c r="AA579" s="31">
        <f>D579-Z579</f>
        <v>110271146.49999994</v>
      </c>
      <c r="AB579" s="37">
        <f>Z579/D579</f>
        <v>0.603132772967098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89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89"/>
        <v>0</v>
      </c>
      <c r="AA581" s="31">
        <f>D581-Z581</f>
        <v>0</v>
      </c>
      <c r="AB581" s="37"/>
      <c r="AC581" s="32"/>
    </row>
    <row r="582" spans="1:29" s="33" customFormat="1" ht="18" customHeight="1" x14ac:dyDescent="0.25">
      <c r="A582" s="38" t="s">
        <v>38</v>
      </c>
      <c r="B582" s="39">
        <f t="shared" ref="B582:AA582" si="290">SUM(B578:B581)</f>
        <v>289517000</v>
      </c>
      <c r="C582" s="39">
        <f t="shared" si="290"/>
        <v>0</v>
      </c>
      <c r="D582" s="39">
        <f t="shared" si="290"/>
        <v>289516999.99999994</v>
      </c>
      <c r="E582" s="39">
        <f t="shared" si="290"/>
        <v>21876405.489999995</v>
      </c>
      <c r="F582" s="39">
        <f t="shared" si="290"/>
        <v>85083472.570000008</v>
      </c>
      <c r="G582" s="39">
        <f t="shared" si="290"/>
        <v>67236419.870000005</v>
      </c>
      <c r="H582" s="39">
        <f t="shared" si="290"/>
        <v>0</v>
      </c>
      <c r="I582" s="39">
        <f t="shared" si="290"/>
        <v>0</v>
      </c>
      <c r="J582" s="39">
        <f t="shared" si="290"/>
        <v>0</v>
      </c>
      <c r="K582" s="39">
        <f t="shared" si="290"/>
        <v>0</v>
      </c>
      <c r="L582" s="39">
        <f t="shared" si="290"/>
        <v>0</v>
      </c>
      <c r="M582" s="39">
        <f t="shared" si="290"/>
        <v>0</v>
      </c>
      <c r="N582" s="39">
        <f t="shared" si="290"/>
        <v>6752716.8900000006</v>
      </c>
      <c r="O582" s="39">
        <f t="shared" si="290"/>
        <v>7508714</v>
      </c>
      <c r="P582" s="39">
        <f t="shared" si="290"/>
        <v>7614974.6000000006</v>
      </c>
      <c r="Q582" s="39">
        <f t="shared" si="290"/>
        <v>8719524.0099999998</v>
      </c>
      <c r="R582" s="39">
        <f t="shared" si="290"/>
        <v>30109617.460000001</v>
      </c>
      <c r="S582" s="39">
        <f t="shared" si="290"/>
        <v>46254331.100000009</v>
      </c>
      <c r="T582" s="39">
        <f t="shared" si="290"/>
        <v>21151440.709999997</v>
      </c>
      <c r="U582" s="39">
        <f t="shared" si="290"/>
        <v>46084979.160000004</v>
      </c>
      <c r="V582" s="39">
        <f t="shared" si="290"/>
        <v>0</v>
      </c>
      <c r="W582" s="39">
        <f t="shared" si="290"/>
        <v>0</v>
      </c>
      <c r="X582" s="39">
        <f t="shared" si="290"/>
        <v>0</v>
      </c>
      <c r="Y582" s="39">
        <f t="shared" si="290"/>
        <v>0</v>
      </c>
      <c r="Z582" s="39">
        <f t="shared" si="290"/>
        <v>174196297.93000001</v>
      </c>
      <c r="AA582" s="39">
        <f t="shared" si="290"/>
        <v>115320702.06999993</v>
      </c>
      <c r="AB582" s="40">
        <f>Z582/D582</f>
        <v>0.60167899615566633</v>
      </c>
      <c r="AC582" s="32"/>
    </row>
    <row r="583" spans="1:29" s="33" customFormat="1" ht="18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1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2">B583+B582</f>
        <v>289517000</v>
      </c>
      <c r="C584" s="39">
        <f t="shared" si="292"/>
        <v>0</v>
      </c>
      <c r="D584" s="39">
        <f t="shared" si="292"/>
        <v>289516999.99999994</v>
      </c>
      <c r="E584" s="39">
        <f t="shared" si="292"/>
        <v>21876405.489999995</v>
      </c>
      <c r="F584" s="39">
        <f t="shared" si="292"/>
        <v>85083472.570000008</v>
      </c>
      <c r="G584" s="39">
        <f t="shared" si="292"/>
        <v>67236419.870000005</v>
      </c>
      <c r="H584" s="39">
        <f t="shared" si="292"/>
        <v>0</v>
      </c>
      <c r="I584" s="39">
        <f t="shared" si="292"/>
        <v>0</v>
      </c>
      <c r="J584" s="39">
        <f t="shared" si="292"/>
        <v>0</v>
      </c>
      <c r="K584" s="39">
        <f t="shared" si="292"/>
        <v>0</v>
      </c>
      <c r="L584" s="39">
        <f t="shared" si="292"/>
        <v>0</v>
      </c>
      <c r="M584" s="39">
        <f t="shared" si="292"/>
        <v>0</v>
      </c>
      <c r="N584" s="39">
        <f t="shared" si="292"/>
        <v>6752716.8900000006</v>
      </c>
      <c r="O584" s="39">
        <f t="shared" si="292"/>
        <v>7508714</v>
      </c>
      <c r="P584" s="39">
        <f t="shared" si="292"/>
        <v>7614974.6000000006</v>
      </c>
      <c r="Q584" s="39">
        <f t="shared" si="292"/>
        <v>8719524.0099999998</v>
      </c>
      <c r="R584" s="39">
        <f t="shared" si="292"/>
        <v>30109617.460000001</v>
      </c>
      <c r="S584" s="39">
        <f t="shared" si="292"/>
        <v>46254331.100000009</v>
      </c>
      <c r="T584" s="39">
        <f t="shared" si="292"/>
        <v>21151440.709999997</v>
      </c>
      <c r="U584" s="39">
        <f t="shared" si="292"/>
        <v>46084979.160000004</v>
      </c>
      <c r="V584" s="39">
        <f t="shared" si="292"/>
        <v>0</v>
      </c>
      <c r="W584" s="39">
        <f t="shared" si="292"/>
        <v>0</v>
      </c>
      <c r="X584" s="39">
        <f t="shared" si="292"/>
        <v>0</v>
      </c>
      <c r="Y584" s="39">
        <f t="shared" si="292"/>
        <v>0</v>
      </c>
      <c r="Z584" s="39">
        <f t="shared" si="292"/>
        <v>174196297.93000001</v>
      </c>
      <c r="AA584" s="39">
        <f t="shared" si="292"/>
        <v>115320702.06999993</v>
      </c>
      <c r="AB584" s="40">
        <f>Z584/D584</f>
        <v>0.60167899615566633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9208000</v>
      </c>
      <c r="C588" s="31">
        <f>[1]consoCURRENT!F12222</f>
        <v>0</v>
      </c>
      <c r="D588" s="31">
        <f>[1]consoCURRENT!G12222</f>
        <v>9208000</v>
      </c>
      <c r="E588" s="31">
        <f>[1]consoCURRENT!H12222</f>
        <v>3505283.0300000003</v>
      </c>
      <c r="F588" s="31">
        <f>[1]consoCURRENT!I12222</f>
        <v>835104.55999999959</v>
      </c>
      <c r="G588" s="31">
        <f>[1]consoCURRENT!J12222</f>
        <v>1035961.6799999988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545452</v>
      </c>
      <c r="O588" s="31">
        <f>[1]consoCURRENT!R12222</f>
        <v>2635850</v>
      </c>
      <c r="P588" s="31">
        <f>[1]consoCURRENT!S12222</f>
        <v>323981.03000000026</v>
      </c>
      <c r="Q588" s="31">
        <f>[1]consoCURRENT!T12222</f>
        <v>13394.409999999683</v>
      </c>
      <c r="R588" s="31">
        <f>[1]consoCURRENT!U12222</f>
        <v>574236.81000000006</v>
      </c>
      <c r="S588" s="31">
        <f>[1]consoCURRENT!V12222</f>
        <v>247473.33999999985</v>
      </c>
      <c r="T588" s="31">
        <f>[1]consoCURRENT!W12222</f>
        <v>580587</v>
      </c>
      <c r="U588" s="31">
        <f>[1]consoCURRENT!X12222</f>
        <v>455374.67999999877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5376349.2699999986</v>
      </c>
      <c r="AA588" s="31">
        <f>D588-Z588</f>
        <v>3831650.7300000014</v>
      </c>
      <c r="AB588" s="37">
        <f>Z588/D588</f>
        <v>0.5838780701563856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470142000</v>
      </c>
      <c r="C589" s="31">
        <f>[1]consoCURRENT!F12335</f>
        <v>0</v>
      </c>
      <c r="D589" s="31">
        <f>[1]consoCURRENT!G12335</f>
        <v>470142000</v>
      </c>
      <c r="E589" s="31">
        <f>[1]consoCURRENT!H12335</f>
        <v>41618784.280000001</v>
      </c>
      <c r="F589" s="31">
        <f>[1]consoCURRENT!I12335</f>
        <v>8381358.599999995</v>
      </c>
      <c r="G589" s="31">
        <f>[1]consoCURRENT!J12335</f>
        <v>14781258.050000001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6300728.5299999993</v>
      </c>
      <c r="O589" s="31">
        <f>[1]consoCURRENT!R12335</f>
        <v>32458208</v>
      </c>
      <c r="P589" s="31">
        <f>[1]consoCURRENT!S12335</f>
        <v>2859847.75</v>
      </c>
      <c r="Q589" s="31">
        <f>[1]consoCURRENT!T12335</f>
        <v>1756211.6299999952</v>
      </c>
      <c r="R589" s="31">
        <f>[1]consoCURRENT!U12335</f>
        <v>3527248.2800000031</v>
      </c>
      <c r="S589" s="31">
        <f>[1]consoCURRENT!V12335</f>
        <v>3097898.6899999967</v>
      </c>
      <c r="T589" s="31">
        <f>[1]consoCURRENT!W12335</f>
        <v>10207803.450000005</v>
      </c>
      <c r="U589" s="31">
        <f>[1]consoCURRENT!X12335</f>
        <v>4573454.5999999959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3">SUM(M589:Y589)</f>
        <v>64781400.929999992</v>
      </c>
      <c r="AA589" s="31">
        <f>D589-Z589</f>
        <v>405360599.06999999</v>
      </c>
      <c r="AB589" s="37">
        <f>Z589/D589</f>
        <v>0.13779113742231069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3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3"/>
        <v>0</v>
      </c>
      <c r="AA591" s="31">
        <f>D591-Z591</f>
        <v>0</v>
      </c>
      <c r="AB591" s="37"/>
      <c r="AC591" s="32"/>
    </row>
    <row r="592" spans="1:29" s="33" customFormat="1" ht="18" customHeight="1" x14ac:dyDescent="0.25">
      <c r="A592" s="38" t="s">
        <v>38</v>
      </c>
      <c r="B592" s="39">
        <f t="shared" ref="B592:AA592" si="294">SUM(B588:B591)</f>
        <v>479350000</v>
      </c>
      <c r="C592" s="39">
        <f t="shared" si="294"/>
        <v>0</v>
      </c>
      <c r="D592" s="39">
        <f t="shared" si="294"/>
        <v>479350000</v>
      </c>
      <c r="E592" s="39">
        <f t="shared" si="294"/>
        <v>45124067.310000002</v>
      </c>
      <c r="F592" s="39">
        <f t="shared" si="294"/>
        <v>9216463.1599999946</v>
      </c>
      <c r="G592" s="39">
        <f t="shared" si="294"/>
        <v>15817219.73</v>
      </c>
      <c r="H592" s="39">
        <f t="shared" si="294"/>
        <v>0</v>
      </c>
      <c r="I592" s="39">
        <f t="shared" si="294"/>
        <v>0</v>
      </c>
      <c r="J592" s="39">
        <f t="shared" si="294"/>
        <v>0</v>
      </c>
      <c r="K592" s="39">
        <f t="shared" si="294"/>
        <v>0</v>
      </c>
      <c r="L592" s="39">
        <f t="shared" si="294"/>
        <v>0</v>
      </c>
      <c r="M592" s="39">
        <f t="shared" si="294"/>
        <v>0</v>
      </c>
      <c r="N592" s="39">
        <f t="shared" si="294"/>
        <v>6846180.5299999993</v>
      </c>
      <c r="O592" s="39">
        <f t="shared" si="294"/>
        <v>35094058</v>
      </c>
      <c r="P592" s="39">
        <f t="shared" si="294"/>
        <v>3183828.7800000003</v>
      </c>
      <c r="Q592" s="39">
        <f t="shared" si="294"/>
        <v>1769606.0399999949</v>
      </c>
      <c r="R592" s="39">
        <f t="shared" si="294"/>
        <v>4101485.0900000031</v>
      </c>
      <c r="S592" s="39">
        <f t="shared" si="294"/>
        <v>3345372.0299999965</v>
      </c>
      <c r="T592" s="39">
        <f t="shared" si="294"/>
        <v>10788390.450000005</v>
      </c>
      <c r="U592" s="39">
        <f t="shared" si="294"/>
        <v>5028829.2799999947</v>
      </c>
      <c r="V592" s="39">
        <f t="shared" si="294"/>
        <v>0</v>
      </c>
      <c r="W592" s="39">
        <f t="shared" si="294"/>
        <v>0</v>
      </c>
      <c r="X592" s="39">
        <f t="shared" si="294"/>
        <v>0</v>
      </c>
      <c r="Y592" s="39">
        <f t="shared" si="294"/>
        <v>0</v>
      </c>
      <c r="Z592" s="39">
        <f t="shared" si="294"/>
        <v>70157750.199999988</v>
      </c>
      <c r="AA592" s="39">
        <f t="shared" si="294"/>
        <v>409192249.80000001</v>
      </c>
      <c r="AB592" s="40">
        <f>Z592/D592</f>
        <v>0.14636017565453216</v>
      </c>
      <c r="AC592" s="32"/>
    </row>
    <row r="593" spans="1:29" s="33" customFormat="1" ht="18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5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6">B593+B592</f>
        <v>479350000</v>
      </c>
      <c r="C594" s="39">
        <f t="shared" si="296"/>
        <v>0</v>
      </c>
      <c r="D594" s="39">
        <f t="shared" si="296"/>
        <v>479350000</v>
      </c>
      <c r="E594" s="39">
        <f t="shared" si="296"/>
        <v>45124067.310000002</v>
      </c>
      <c r="F594" s="39">
        <f t="shared" si="296"/>
        <v>9216463.1599999946</v>
      </c>
      <c r="G594" s="39">
        <f t="shared" si="296"/>
        <v>15817219.73</v>
      </c>
      <c r="H594" s="39">
        <f t="shared" si="296"/>
        <v>0</v>
      </c>
      <c r="I594" s="39">
        <f t="shared" si="296"/>
        <v>0</v>
      </c>
      <c r="J594" s="39">
        <f t="shared" si="296"/>
        <v>0</v>
      </c>
      <c r="K594" s="39">
        <f t="shared" si="296"/>
        <v>0</v>
      </c>
      <c r="L594" s="39">
        <f t="shared" si="296"/>
        <v>0</v>
      </c>
      <c r="M594" s="39">
        <f t="shared" si="296"/>
        <v>0</v>
      </c>
      <c r="N594" s="39">
        <f t="shared" si="296"/>
        <v>6846180.5299999993</v>
      </c>
      <c r="O594" s="39">
        <f t="shared" si="296"/>
        <v>35094058</v>
      </c>
      <c r="P594" s="39">
        <f t="shared" si="296"/>
        <v>3183828.7800000003</v>
      </c>
      <c r="Q594" s="39">
        <f t="shared" si="296"/>
        <v>1769606.0399999949</v>
      </c>
      <c r="R594" s="39">
        <f t="shared" si="296"/>
        <v>4101485.0900000031</v>
      </c>
      <c r="S594" s="39">
        <f t="shared" si="296"/>
        <v>3345372.0299999965</v>
      </c>
      <c r="T594" s="39">
        <f t="shared" si="296"/>
        <v>10788390.450000005</v>
      </c>
      <c r="U594" s="39">
        <f t="shared" si="296"/>
        <v>5028829.2799999947</v>
      </c>
      <c r="V594" s="39">
        <f t="shared" si="296"/>
        <v>0</v>
      </c>
      <c r="W594" s="39">
        <f t="shared" si="296"/>
        <v>0</v>
      </c>
      <c r="X594" s="39">
        <f t="shared" si="296"/>
        <v>0</v>
      </c>
      <c r="Y594" s="39">
        <f t="shared" si="296"/>
        <v>0</v>
      </c>
      <c r="Z594" s="39">
        <f t="shared" si="296"/>
        <v>70157750.199999988</v>
      </c>
      <c r="AA594" s="39">
        <f t="shared" si="296"/>
        <v>409192249.80000001</v>
      </c>
      <c r="AB594" s="40">
        <f>Z594/D594</f>
        <v>0.14636017565453216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</row>
    <row r="597" spans="1:29" s="33" customFormat="1" ht="15" customHeight="1" x14ac:dyDescent="0.25">
      <c r="A597" s="46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18561000</v>
      </c>
      <c r="C598" s="31">
        <f>[1]consoCURRENT!F12435</f>
        <v>0</v>
      </c>
      <c r="D598" s="31">
        <f>[1]consoCURRENT!G12435</f>
        <v>18561000</v>
      </c>
      <c r="E598" s="31">
        <f>[1]consoCURRENT!H12435</f>
        <v>3957361.23</v>
      </c>
      <c r="F598" s="31">
        <f>[1]consoCURRENT!I12435</f>
        <v>4699809.4499999993</v>
      </c>
      <c r="G598" s="31">
        <f>[1]consoCURRENT!J12435</f>
        <v>2438845.15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1257000.8400000001</v>
      </c>
      <c r="O598" s="31">
        <f>[1]consoCURRENT!R12435</f>
        <v>1253807.24</v>
      </c>
      <c r="P598" s="31">
        <f>[1]consoCURRENT!S12435</f>
        <v>1446553.15</v>
      </c>
      <c r="Q598" s="31">
        <f>[1]consoCURRENT!T12435</f>
        <v>1228153.1499999999</v>
      </c>
      <c r="R598" s="31">
        <f>[1]consoCURRENT!U12435</f>
        <v>2243503.15</v>
      </c>
      <c r="S598" s="31">
        <f>[1]consoCURRENT!V12435</f>
        <v>1228153.1499999999</v>
      </c>
      <c r="T598" s="31">
        <f>[1]consoCURRENT!W12435</f>
        <v>1228153.1499999999</v>
      </c>
      <c r="U598" s="31">
        <f>[1]consoCURRENT!X12435</f>
        <v>1210692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11096015.83</v>
      </c>
      <c r="AA598" s="31">
        <f>D598-Z598</f>
        <v>7464984.1699999999</v>
      </c>
      <c r="AB598" s="37">
        <f>Z598/D598</f>
        <v>0.59781347071817248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390462000</v>
      </c>
      <c r="C599" s="31">
        <f>[1]consoCURRENT!F12548</f>
        <v>0</v>
      </c>
      <c r="D599" s="31">
        <f>[1]consoCURRENT!G12548</f>
        <v>390462000</v>
      </c>
      <c r="E599" s="31">
        <f>[1]consoCURRENT!H12548</f>
        <v>16077203.65</v>
      </c>
      <c r="F599" s="31">
        <f>[1]consoCURRENT!I12548</f>
        <v>21346934.139999997</v>
      </c>
      <c r="G599" s="31">
        <f>[1]consoCURRENT!J12548</f>
        <v>14171332.68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15093.560000000001</v>
      </c>
      <c r="O599" s="31">
        <f>[1]consoCURRENT!R12548</f>
        <v>9017486.9199999999</v>
      </c>
      <c r="P599" s="31">
        <f>[1]consoCURRENT!S12548</f>
        <v>7044623.1699999999</v>
      </c>
      <c r="Q599" s="31">
        <f>[1]consoCURRENT!T12548</f>
        <v>6979001.4700000007</v>
      </c>
      <c r="R599" s="31">
        <f>[1]consoCURRENT!U12548</f>
        <v>6899875.7700000005</v>
      </c>
      <c r="S599" s="31">
        <f>[1]consoCURRENT!V12548</f>
        <v>7468056.8999999994</v>
      </c>
      <c r="T599" s="31">
        <f>[1]consoCURRENT!W12548</f>
        <v>3699435.88</v>
      </c>
      <c r="U599" s="31">
        <f>[1]consoCURRENT!X12548</f>
        <v>10471896.800000001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7">SUM(M599:Y599)</f>
        <v>51595470.469999999</v>
      </c>
      <c r="AA599" s="31">
        <f>D599-Z599</f>
        <v>338866529.52999997</v>
      </c>
      <c r="AB599" s="37">
        <f>Z599/D599</f>
        <v>0.13213954359195004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7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7"/>
        <v>0</v>
      </c>
      <c r="AA601" s="31">
        <f>D601-Z601</f>
        <v>0</v>
      </c>
      <c r="AB601" s="37"/>
      <c r="AC601" s="32"/>
    </row>
    <row r="602" spans="1:29" s="33" customFormat="1" ht="18" customHeight="1" x14ac:dyDescent="0.25">
      <c r="A602" s="38" t="s">
        <v>38</v>
      </c>
      <c r="B602" s="39">
        <f t="shared" ref="B602:AA602" si="298">SUM(B598:B601)</f>
        <v>409023000</v>
      </c>
      <c r="C602" s="39">
        <f t="shared" si="298"/>
        <v>0</v>
      </c>
      <c r="D602" s="39">
        <f t="shared" si="298"/>
        <v>409023000</v>
      </c>
      <c r="E602" s="39">
        <f t="shared" si="298"/>
        <v>20034564.879999999</v>
      </c>
      <c r="F602" s="39">
        <f t="shared" si="298"/>
        <v>26046743.589999996</v>
      </c>
      <c r="G602" s="39">
        <f t="shared" si="298"/>
        <v>16610177.83</v>
      </c>
      <c r="H602" s="39">
        <f t="shared" si="298"/>
        <v>0</v>
      </c>
      <c r="I602" s="39">
        <f t="shared" si="298"/>
        <v>0</v>
      </c>
      <c r="J602" s="39">
        <f t="shared" si="298"/>
        <v>0</v>
      </c>
      <c r="K602" s="39">
        <f t="shared" si="298"/>
        <v>0</v>
      </c>
      <c r="L602" s="39">
        <f t="shared" si="298"/>
        <v>0</v>
      </c>
      <c r="M602" s="39">
        <f t="shared" si="298"/>
        <v>0</v>
      </c>
      <c r="N602" s="39">
        <f t="shared" si="298"/>
        <v>1272094.4000000001</v>
      </c>
      <c r="O602" s="39">
        <f t="shared" si="298"/>
        <v>10271294.16</v>
      </c>
      <c r="P602" s="39">
        <f t="shared" si="298"/>
        <v>8491176.3200000003</v>
      </c>
      <c r="Q602" s="39">
        <f t="shared" si="298"/>
        <v>8207154.620000001</v>
      </c>
      <c r="R602" s="39">
        <f t="shared" si="298"/>
        <v>9143378.9199999999</v>
      </c>
      <c r="S602" s="39">
        <f t="shared" si="298"/>
        <v>8696210.0499999989</v>
      </c>
      <c r="T602" s="39">
        <f t="shared" si="298"/>
        <v>4927589.0299999993</v>
      </c>
      <c r="U602" s="39">
        <f t="shared" si="298"/>
        <v>11682588.800000001</v>
      </c>
      <c r="V602" s="39">
        <f t="shared" si="298"/>
        <v>0</v>
      </c>
      <c r="W602" s="39">
        <f t="shared" si="298"/>
        <v>0</v>
      </c>
      <c r="X602" s="39">
        <f t="shared" si="298"/>
        <v>0</v>
      </c>
      <c r="Y602" s="39">
        <f t="shared" si="298"/>
        <v>0</v>
      </c>
      <c r="Z602" s="39">
        <f t="shared" si="298"/>
        <v>62691486.299999997</v>
      </c>
      <c r="AA602" s="39">
        <f t="shared" si="298"/>
        <v>346331513.69999999</v>
      </c>
      <c r="AB602" s="40">
        <f>Z602/D602</f>
        <v>0.1532712984355403</v>
      </c>
      <c r="AC602" s="32"/>
    </row>
    <row r="603" spans="1:29" s="33" customFormat="1" ht="18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299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0">B603+B602</f>
        <v>409023000</v>
      </c>
      <c r="C604" s="39">
        <f t="shared" si="300"/>
        <v>0</v>
      </c>
      <c r="D604" s="39">
        <f t="shared" si="300"/>
        <v>409023000</v>
      </c>
      <c r="E604" s="39">
        <f t="shared" si="300"/>
        <v>20034564.879999999</v>
      </c>
      <c r="F604" s="39">
        <f t="shared" si="300"/>
        <v>26046743.589999996</v>
      </c>
      <c r="G604" s="39">
        <f t="shared" si="300"/>
        <v>16610177.83</v>
      </c>
      <c r="H604" s="39">
        <f t="shared" si="300"/>
        <v>0</v>
      </c>
      <c r="I604" s="39">
        <f t="shared" si="300"/>
        <v>0</v>
      </c>
      <c r="J604" s="39">
        <f t="shared" si="300"/>
        <v>0</v>
      </c>
      <c r="K604" s="39">
        <f t="shared" si="300"/>
        <v>0</v>
      </c>
      <c r="L604" s="39">
        <f t="shared" si="300"/>
        <v>0</v>
      </c>
      <c r="M604" s="39">
        <f t="shared" si="300"/>
        <v>0</v>
      </c>
      <c r="N604" s="39">
        <f t="shared" si="300"/>
        <v>1272094.4000000001</v>
      </c>
      <c r="O604" s="39">
        <f t="shared" si="300"/>
        <v>10271294.16</v>
      </c>
      <c r="P604" s="39">
        <f t="shared" si="300"/>
        <v>8491176.3200000003</v>
      </c>
      <c r="Q604" s="39">
        <f t="shared" si="300"/>
        <v>8207154.620000001</v>
      </c>
      <c r="R604" s="39">
        <f t="shared" si="300"/>
        <v>9143378.9199999999</v>
      </c>
      <c r="S604" s="39">
        <f t="shared" si="300"/>
        <v>8696210.0499999989</v>
      </c>
      <c r="T604" s="39">
        <f t="shared" si="300"/>
        <v>4927589.0299999993</v>
      </c>
      <c r="U604" s="39">
        <f t="shared" si="300"/>
        <v>11682588.800000001</v>
      </c>
      <c r="V604" s="39">
        <f t="shared" si="300"/>
        <v>0</v>
      </c>
      <c r="W604" s="39">
        <f t="shared" si="300"/>
        <v>0</v>
      </c>
      <c r="X604" s="39">
        <f t="shared" si="300"/>
        <v>0</v>
      </c>
      <c r="Y604" s="39">
        <f t="shared" si="300"/>
        <v>0</v>
      </c>
      <c r="Z604" s="39">
        <f t="shared" si="300"/>
        <v>62691486.299999997</v>
      </c>
      <c r="AA604" s="39">
        <f t="shared" si="300"/>
        <v>346331513.69999999</v>
      </c>
      <c r="AB604" s="40">
        <f>Z604/D604</f>
        <v>0.1532712984355403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</row>
    <row r="607" spans="1:29" s="33" customFormat="1" ht="15" customHeight="1" x14ac:dyDescent="0.25">
      <c r="A607" s="46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29915000</v>
      </c>
      <c r="C608" s="31">
        <f>[1]consoCURRENT!F12648</f>
        <v>0</v>
      </c>
      <c r="D608" s="31">
        <f>[1]consoCURRENT!G12648</f>
        <v>29915000</v>
      </c>
      <c r="E608" s="31">
        <f>[1]consoCURRENT!H12648</f>
        <v>5456639.9200000018</v>
      </c>
      <c r="F608" s="31">
        <f>[1]consoCURRENT!I12648</f>
        <v>7481900.0399999991</v>
      </c>
      <c r="G608" s="31">
        <f>[1]consoCURRENT!J12648</f>
        <v>3762198.5999999996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332889.33000000031</v>
      </c>
      <c r="O608" s="31">
        <f>[1]consoCURRENT!R12648</f>
        <v>899070.78</v>
      </c>
      <c r="P608" s="31">
        <f>[1]consoCURRENT!S12648</f>
        <v>4224679.8100000015</v>
      </c>
      <c r="Q608" s="31">
        <f>[1]consoCURRENT!T12648</f>
        <v>1966383.29</v>
      </c>
      <c r="R608" s="31">
        <f>[1]consoCURRENT!U12648</f>
        <v>3571592.0899999985</v>
      </c>
      <c r="S608" s="31">
        <f>[1]consoCURRENT!V12648</f>
        <v>1943924.6599999997</v>
      </c>
      <c r="T608" s="31">
        <f>[1]consoCURRENT!W12648</f>
        <v>1872091.8899999997</v>
      </c>
      <c r="U608" s="31">
        <f>[1]consoCURRENT!X12648</f>
        <v>1890106.71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16700738.560000002</v>
      </c>
      <c r="AA608" s="31">
        <f>D608-Z608</f>
        <v>13214261.439999998</v>
      </c>
      <c r="AB608" s="37">
        <f>Z608/D608</f>
        <v>0.5582730590005015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278486000</v>
      </c>
      <c r="C609" s="31">
        <f>[1]consoCURRENT!F12761</f>
        <v>0</v>
      </c>
      <c r="D609" s="31">
        <f>[1]consoCURRENT!G12761</f>
        <v>278486000</v>
      </c>
      <c r="E609" s="31">
        <f>[1]consoCURRENT!H12761</f>
        <v>5528822.3300000001</v>
      </c>
      <c r="F609" s="31">
        <f>[1]consoCURRENT!I12761</f>
        <v>12721081.800000003</v>
      </c>
      <c r="G609" s="31">
        <f>[1]consoCURRENT!J12761</f>
        <v>9272177.2899999991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168289.28000000003</v>
      </c>
      <c r="O609" s="31">
        <f>[1]consoCURRENT!R12761</f>
        <v>1515861.1400000001</v>
      </c>
      <c r="P609" s="31">
        <f>[1]consoCURRENT!S12761</f>
        <v>3844671.9100000006</v>
      </c>
      <c r="Q609" s="31">
        <f>[1]consoCURRENT!T12761</f>
        <v>3605101.4499999997</v>
      </c>
      <c r="R609" s="31">
        <f>[1]consoCURRENT!U12761</f>
        <v>5092141.9800000004</v>
      </c>
      <c r="S609" s="31">
        <f>[1]consoCURRENT!V12761</f>
        <v>4023838.37</v>
      </c>
      <c r="T609" s="31">
        <f>[1]consoCURRENT!W12761</f>
        <v>4620784.8899999987</v>
      </c>
      <c r="U609" s="31">
        <f>[1]consoCURRENT!X12761</f>
        <v>4651392.4000000004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1">SUM(M609:Y609)</f>
        <v>27522081.420000002</v>
      </c>
      <c r="AA609" s="31">
        <f>D609-Z609</f>
        <v>250963918.57999998</v>
      </c>
      <c r="AB609" s="37">
        <f>Z609/D609</f>
        <v>9.8827522460734119E-2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1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1"/>
        <v>0</v>
      </c>
      <c r="AA611" s="31">
        <f>D611-Z611</f>
        <v>0</v>
      </c>
      <c r="AB611" s="37"/>
      <c r="AC611" s="32"/>
    </row>
    <row r="612" spans="1:29" s="33" customFormat="1" ht="18" customHeight="1" x14ac:dyDescent="0.25">
      <c r="A612" s="38" t="s">
        <v>38</v>
      </c>
      <c r="B612" s="39">
        <f t="shared" ref="B612:AA612" si="302">SUM(B608:B611)</f>
        <v>308401000</v>
      </c>
      <c r="C612" s="39">
        <f t="shared" si="302"/>
        <v>0</v>
      </c>
      <c r="D612" s="39">
        <f t="shared" si="302"/>
        <v>308401000</v>
      </c>
      <c r="E612" s="39">
        <f t="shared" si="302"/>
        <v>10985462.250000002</v>
      </c>
      <c r="F612" s="39">
        <f t="shared" si="302"/>
        <v>20202981.840000004</v>
      </c>
      <c r="G612" s="39">
        <f t="shared" si="302"/>
        <v>13034375.889999999</v>
      </c>
      <c r="H612" s="39">
        <f t="shared" si="302"/>
        <v>0</v>
      </c>
      <c r="I612" s="39">
        <f t="shared" si="302"/>
        <v>0</v>
      </c>
      <c r="J612" s="39">
        <f t="shared" si="302"/>
        <v>0</v>
      </c>
      <c r="K612" s="39">
        <f t="shared" si="302"/>
        <v>0</v>
      </c>
      <c r="L612" s="39">
        <f t="shared" si="302"/>
        <v>0</v>
      </c>
      <c r="M612" s="39">
        <f t="shared" si="302"/>
        <v>0</v>
      </c>
      <c r="N612" s="39">
        <f t="shared" si="302"/>
        <v>501178.61000000034</v>
      </c>
      <c r="O612" s="39">
        <f t="shared" si="302"/>
        <v>2414931.92</v>
      </c>
      <c r="P612" s="39">
        <f t="shared" si="302"/>
        <v>8069351.7200000025</v>
      </c>
      <c r="Q612" s="39">
        <f t="shared" si="302"/>
        <v>5571484.7400000002</v>
      </c>
      <c r="R612" s="39">
        <f t="shared" si="302"/>
        <v>8663734.0699999984</v>
      </c>
      <c r="S612" s="39">
        <f t="shared" si="302"/>
        <v>5967763.0299999993</v>
      </c>
      <c r="T612" s="39">
        <f t="shared" si="302"/>
        <v>6492876.7799999984</v>
      </c>
      <c r="U612" s="39">
        <f t="shared" si="302"/>
        <v>6541499.1100000003</v>
      </c>
      <c r="V612" s="39">
        <f t="shared" si="302"/>
        <v>0</v>
      </c>
      <c r="W612" s="39">
        <f t="shared" si="302"/>
        <v>0</v>
      </c>
      <c r="X612" s="39">
        <f t="shared" si="302"/>
        <v>0</v>
      </c>
      <c r="Y612" s="39">
        <f t="shared" si="302"/>
        <v>0</v>
      </c>
      <c r="Z612" s="39">
        <f t="shared" si="302"/>
        <v>44222819.980000004</v>
      </c>
      <c r="AA612" s="39">
        <f t="shared" si="302"/>
        <v>264178180.01999998</v>
      </c>
      <c r="AB612" s="40">
        <f>Z612/D612</f>
        <v>0.14339389295106048</v>
      </c>
      <c r="AC612" s="32"/>
    </row>
    <row r="613" spans="1:29" s="33" customFormat="1" ht="18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3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4">B613+B612</f>
        <v>308401000</v>
      </c>
      <c r="C614" s="39">
        <f t="shared" si="304"/>
        <v>0</v>
      </c>
      <c r="D614" s="39">
        <f t="shared" si="304"/>
        <v>308401000</v>
      </c>
      <c r="E614" s="39">
        <f t="shared" si="304"/>
        <v>10985462.250000002</v>
      </c>
      <c r="F614" s="39">
        <f t="shared" si="304"/>
        <v>20202981.840000004</v>
      </c>
      <c r="G614" s="39">
        <f t="shared" si="304"/>
        <v>13034375.889999999</v>
      </c>
      <c r="H614" s="39">
        <f t="shared" si="304"/>
        <v>0</v>
      </c>
      <c r="I614" s="39">
        <f t="shared" si="304"/>
        <v>0</v>
      </c>
      <c r="J614" s="39">
        <f t="shared" si="304"/>
        <v>0</v>
      </c>
      <c r="K614" s="39">
        <f t="shared" si="304"/>
        <v>0</v>
      </c>
      <c r="L614" s="39">
        <f t="shared" si="304"/>
        <v>0</v>
      </c>
      <c r="M614" s="39">
        <f t="shared" si="304"/>
        <v>0</v>
      </c>
      <c r="N614" s="39">
        <f t="shared" si="304"/>
        <v>501178.61000000034</v>
      </c>
      <c r="O614" s="39">
        <f t="shared" si="304"/>
        <v>2414931.92</v>
      </c>
      <c r="P614" s="39">
        <f t="shared" si="304"/>
        <v>8069351.7200000025</v>
      </c>
      <c r="Q614" s="39">
        <f t="shared" si="304"/>
        <v>5571484.7400000002</v>
      </c>
      <c r="R614" s="39">
        <f t="shared" si="304"/>
        <v>8663734.0699999984</v>
      </c>
      <c r="S614" s="39">
        <f t="shared" si="304"/>
        <v>5967763.0299999993</v>
      </c>
      <c r="T614" s="39">
        <f t="shared" si="304"/>
        <v>6492876.7799999984</v>
      </c>
      <c r="U614" s="39">
        <f t="shared" si="304"/>
        <v>6541499.1100000003</v>
      </c>
      <c r="V614" s="39">
        <f t="shared" si="304"/>
        <v>0</v>
      </c>
      <c r="W614" s="39">
        <f t="shared" si="304"/>
        <v>0</v>
      </c>
      <c r="X614" s="39">
        <f t="shared" si="304"/>
        <v>0</v>
      </c>
      <c r="Y614" s="39">
        <f t="shared" si="304"/>
        <v>0</v>
      </c>
      <c r="Z614" s="39">
        <f t="shared" si="304"/>
        <v>44222819.980000004</v>
      </c>
      <c r="AA614" s="39">
        <f t="shared" si="304"/>
        <v>264178180.01999998</v>
      </c>
      <c r="AB614" s="40">
        <f>Z614/D614</f>
        <v>0.14339389295106048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19548000</v>
      </c>
      <c r="C618" s="31">
        <f>[1]consoCURRENT!F12861</f>
        <v>0</v>
      </c>
      <c r="D618" s="31">
        <f>[1]consoCURRENT!G12861</f>
        <v>19548000</v>
      </c>
      <c r="E618" s="31">
        <f>[1]consoCURRENT!H12861</f>
        <v>4257599.05</v>
      </c>
      <c r="F618" s="31">
        <f>[1]consoCURRENT!I12861</f>
        <v>5326801.3</v>
      </c>
      <c r="G618" s="31">
        <f>[1]consoCURRENT!J12861</f>
        <v>2636625.8200000003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1155225.92</v>
      </c>
      <c r="O618" s="31">
        <f>[1]consoCURRENT!R12861</f>
        <v>1646619.31</v>
      </c>
      <c r="P618" s="31">
        <f>[1]consoCURRENT!S12861</f>
        <v>1455753.82</v>
      </c>
      <c r="Q618" s="31">
        <f>[1]consoCURRENT!T12861</f>
        <v>1394173.23</v>
      </c>
      <c r="R618" s="31">
        <f>[1]consoCURRENT!U12861</f>
        <v>2534026.14</v>
      </c>
      <c r="S618" s="31">
        <f>[1]consoCURRENT!V12861</f>
        <v>1398601.93</v>
      </c>
      <c r="T618" s="31">
        <f>[1]consoCURRENT!W12861</f>
        <v>1389173.23</v>
      </c>
      <c r="U618" s="31">
        <f>[1]consoCURRENT!X12861</f>
        <v>1247452.5900000001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12221026.17</v>
      </c>
      <c r="AA618" s="31">
        <f>D618-Z618</f>
        <v>7326973.8300000001</v>
      </c>
      <c r="AB618" s="37">
        <f>Z618/D618</f>
        <v>0.62518038520564767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352912000</v>
      </c>
      <c r="C619" s="31">
        <f>[1]consoCURRENT!F12974</f>
        <v>0</v>
      </c>
      <c r="D619" s="31">
        <f>[1]consoCURRENT!G12974</f>
        <v>352912000</v>
      </c>
      <c r="E619" s="31">
        <f>[1]consoCURRENT!H12974</f>
        <v>26705401.16</v>
      </c>
      <c r="F619" s="31">
        <f>[1]consoCURRENT!I12974</f>
        <v>124356458</v>
      </c>
      <c r="G619" s="31">
        <f>[1]consoCURRENT!J12974</f>
        <v>12005808.620000001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9089365.1699999999</v>
      </c>
      <c r="P619" s="31">
        <f>[1]consoCURRENT!S12974</f>
        <v>17616035.990000002</v>
      </c>
      <c r="Q619" s="31">
        <f>[1]consoCURRENT!T12974</f>
        <v>9107296.620000001</v>
      </c>
      <c r="R619" s="31">
        <f>[1]consoCURRENT!U12974</f>
        <v>5994796.0999999996</v>
      </c>
      <c r="S619" s="31">
        <f>[1]consoCURRENT!V12974</f>
        <v>109254365.28000002</v>
      </c>
      <c r="T619" s="31">
        <f>[1]consoCURRENT!W12974</f>
        <v>4944187.5099999988</v>
      </c>
      <c r="U619" s="31">
        <f>[1]consoCURRENT!X12974</f>
        <v>7061621.1099999994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5">SUM(M619:Y619)</f>
        <v>163067667.78000003</v>
      </c>
      <c r="AA619" s="31">
        <f>D619-Z619</f>
        <v>189844332.21999997</v>
      </c>
      <c r="AB619" s="37">
        <f>Z619/D619</f>
        <v>0.4620632559391577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5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5"/>
        <v>0</v>
      </c>
      <c r="AA621" s="31">
        <f>D621-Z621</f>
        <v>0</v>
      </c>
      <c r="AB621" s="37"/>
      <c r="AC621" s="32"/>
    </row>
    <row r="622" spans="1:29" s="33" customFormat="1" ht="18" customHeight="1" x14ac:dyDescent="0.25">
      <c r="A622" s="38" t="s">
        <v>38</v>
      </c>
      <c r="B622" s="39">
        <f t="shared" ref="B622:AA622" si="306">SUM(B618:B621)</f>
        <v>372460000</v>
      </c>
      <c r="C622" s="39">
        <f t="shared" si="306"/>
        <v>0</v>
      </c>
      <c r="D622" s="39">
        <f t="shared" si="306"/>
        <v>372460000</v>
      </c>
      <c r="E622" s="39">
        <f t="shared" si="306"/>
        <v>30963000.210000001</v>
      </c>
      <c r="F622" s="39">
        <f t="shared" si="306"/>
        <v>129683259.3</v>
      </c>
      <c r="G622" s="39">
        <f t="shared" si="306"/>
        <v>14642434.440000001</v>
      </c>
      <c r="H622" s="39">
        <f t="shared" si="306"/>
        <v>0</v>
      </c>
      <c r="I622" s="39">
        <f t="shared" si="306"/>
        <v>0</v>
      </c>
      <c r="J622" s="39">
        <f t="shared" si="306"/>
        <v>0</v>
      </c>
      <c r="K622" s="39">
        <f t="shared" si="306"/>
        <v>0</v>
      </c>
      <c r="L622" s="39">
        <f t="shared" si="306"/>
        <v>0</v>
      </c>
      <c r="M622" s="39">
        <f t="shared" si="306"/>
        <v>0</v>
      </c>
      <c r="N622" s="39">
        <f t="shared" si="306"/>
        <v>1155225.92</v>
      </c>
      <c r="O622" s="39">
        <f t="shared" si="306"/>
        <v>10735984.48</v>
      </c>
      <c r="P622" s="39">
        <f t="shared" si="306"/>
        <v>19071789.810000002</v>
      </c>
      <c r="Q622" s="39">
        <f t="shared" si="306"/>
        <v>10501469.850000001</v>
      </c>
      <c r="R622" s="39">
        <f t="shared" si="306"/>
        <v>8528822.2400000002</v>
      </c>
      <c r="S622" s="39">
        <f t="shared" si="306"/>
        <v>110652967.21000002</v>
      </c>
      <c r="T622" s="39">
        <f t="shared" si="306"/>
        <v>6333360.7399999984</v>
      </c>
      <c r="U622" s="39">
        <f t="shared" si="306"/>
        <v>8309073.6999999993</v>
      </c>
      <c r="V622" s="39">
        <f t="shared" si="306"/>
        <v>0</v>
      </c>
      <c r="W622" s="39">
        <f t="shared" si="306"/>
        <v>0</v>
      </c>
      <c r="X622" s="39">
        <f t="shared" si="306"/>
        <v>0</v>
      </c>
      <c r="Y622" s="39">
        <f t="shared" si="306"/>
        <v>0</v>
      </c>
      <c r="Z622" s="39">
        <f t="shared" si="306"/>
        <v>175288693.95000002</v>
      </c>
      <c r="AA622" s="39">
        <f t="shared" si="306"/>
        <v>197171306.04999998</v>
      </c>
      <c r="AB622" s="40">
        <f>Z622/D622</f>
        <v>0.47062421186167647</v>
      </c>
      <c r="AC622" s="32"/>
    </row>
    <row r="623" spans="1:29" s="33" customFormat="1" ht="18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7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8">B623+B622</f>
        <v>372460000</v>
      </c>
      <c r="C624" s="39">
        <f t="shared" si="308"/>
        <v>0</v>
      </c>
      <c r="D624" s="39">
        <f t="shared" si="308"/>
        <v>372460000</v>
      </c>
      <c r="E624" s="39">
        <f t="shared" si="308"/>
        <v>30963000.210000001</v>
      </c>
      <c r="F624" s="39">
        <f t="shared" si="308"/>
        <v>129683259.3</v>
      </c>
      <c r="G624" s="39">
        <f t="shared" si="308"/>
        <v>14642434.440000001</v>
      </c>
      <c r="H624" s="39">
        <f t="shared" si="308"/>
        <v>0</v>
      </c>
      <c r="I624" s="39">
        <f t="shared" si="308"/>
        <v>0</v>
      </c>
      <c r="J624" s="39">
        <f t="shared" si="308"/>
        <v>0</v>
      </c>
      <c r="K624" s="39">
        <f t="shared" si="308"/>
        <v>0</v>
      </c>
      <c r="L624" s="39">
        <f t="shared" si="308"/>
        <v>0</v>
      </c>
      <c r="M624" s="39">
        <f t="shared" si="308"/>
        <v>0</v>
      </c>
      <c r="N624" s="39">
        <f t="shared" si="308"/>
        <v>1155225.92</v>
      </c>
      <c r="O624" s="39">
        <f t="shared" si="308"/>
        <v>10735984.48</v>
      </c>
      <c r="P624" s="39">
        <f t="shared" si="308"/>
        <v>19071789.810000002</v>
      </c>
      <c r="Q624" s="39">
        <f t="shared" si="308"/>
        <v>10501469.850000001</v>
      </c>
      <c r="R624" s="39">
        <f t="shared" si="308"/>
        <v>8528822.2400000002</v>
      </c>
      <c r="S624" s="39">
        <f t="shared" si="308"/>
        <v>110652967.21000002</v>
      </c>
      <c r="T624" s="39">
        <f t="shared" si="308"/>
        <v>6333360.7399999984</v>
      </c>
      <c r="U624" s="39">
        <f t="shared" si="308"/>
        <v>8309073.6999999993</v>
      </c>
      <c r="V624" s="39">
        <f t="shared" si="308"/>
        <v>0</v>
      </c>
      <c r="W624" s="39">
        <f t="shared" si="308"/>
        <v>0</v>
      </c>
      <c r="X624" s="39">
        <f t="shared" si="308"/>
        <v>0</v>
      </c>
      <c r="Y624" s="39">
        <f t="shared" si="308"/>
        <v>0</v>
      </c>
      <c r="Z624" s="39">
        <f t="shared" si="308"/>
        <v>175288693.95000002</v>
      </c>
      <c r="AA624" s="39">
        <f t="shared" si="308"/>
        <v>197171306.04999998</v>
      </c>
      <c r="AB624" s="40">
        <f>Z624/D624</f>
        <v>0.47062421186167647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17587000</v>
      </c>
      <c r="C628" s="31">
        <f>[1]consoCURRENT!F13074</f>
        <v>0</v>
      </c>
      <c r="D628" s="31">
        <f>[1]consoCURRENT!G13074</f>
        <v>17587000</v>
      </c>
      <c r="E628" s="31">
        <f>[1]consoCURRENT!H13074</f>
        <v>4666178.34</v>
      </c>
      <c r="F628" s="31">
        <f>[1]consoCURRENT!I13074</f>
        <v>4704483.7200000007</v>
      </c>
      <c r="G628" s="31">
        <f>[1]consoCURRENT!J13074</f>
        <v>2503625.7400000002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1597118.64</v>
      </c>
      <c r="O628" s="31">
        <f>[1]consoCURRENT!R13074</f>
        <v>1401336.92</v>
      </c>
      <c r="P628" s="31">
        <f>[1]consoCURRENT!S13074</f>
        <v>1667722.78</v>
      </c>
      <c r="Q628" s="31">
        <f>[1]consoCURRENT!T13074</f>
        <v>1231685.18</v>
      </c>
      <c r="R628" s="31">
        <f>[1]consoCURRENT!U13074</f>
        <v>2218282.56</v>
      </c>
      <c r="S628" s="31">
        <f>[1]consoCURRENT!V13074</f>
        <v>1254515.98</v>
      </c>
      <c r="T628" s="31">
        <f>[1]consoCURRENT!W13074</f>
        <v>1254812.8700000001</v>
      </c>
      <c r="U628" s="31">
        <f>[1]consoCURRENT!X13074</f>
        <v>1248812.8700000001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11874287.800000001</v>
      </c>
      <c r="AA628" s="31">
        <f>D628-Z628</f>
        <v>5712712.1999999993</v>
      </c>
      <c r="AB628" s="37">
        <f>Z628/D628</f>
        <v>0.67517415136180137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221270000</v>
      </c>
      <c r="C629" s="31">
        <f>[1]consoCURRENT!F13187</f>
        <v>0</v>
      </c>
      <c r="D629" s="31">
        <f>[1]consoCURRENT!G13187</f>
        <v>221270000</v>
      </c>
      <c r="E629" s="31">
        <f>[1]consoCURRENT!H13187</f>
        <v>19884364.34</v>
      </c>
      <c r="F629" s="31">
        <f>[1]consoCURRENT!I13187</f>
        <v>41948194.459999993</v>
      </c>
      <c r="G629" s="31">
        <f>[1]consoCURRENT!J13187</f>
        <v>2565235.7999999998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18154238.629999999</v>
      </c>
      <c r="O629" s="31">
        <f>[1]consoCURRENT!R13187</f>
        <v>820852.90999999992</v>
      </c>
      <c r="P629" s="31">
        <f>[1]consoCURRENT!S13187</f>
        <v>909272.8</v>
      </c>
      <c r="Q629" s="31">
        <f>[1]consoCURRENT!T13187</f>
        <v>15464010.800000001</v>
      </c>
      <c r="R629" s="31">
        <f>[1]consoCURRENT!U13187</f>
        <v>8456742.9000000004</v>
      </c>
      <c r="S629" s="31">
        <f>[1]consoCURRENT!V13187</f>
        <v>18027440.760000002</v>
      </c>
      <c r="T629" s="31">
        <f>[1]consoCURRENT!W13187</f>
        <v>1644306.8</v>
      </c>
      <c r="U629" s="31">
        <f>[1]consoCURRENT!X13187</f>
        <v>920929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09">SUM(M629:Y629)</f>
        <v>64397794.599999994</v>
      </c>
      <c r="AA629" s="31">
        <f>D629-Z629</f>
        <v>156872205.40000001</v>
      </c>
      <c r="AB629" s="37">
        <f>Z629/D629</f>
        <v>0.29103716997333573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09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09"/>
        <v>0</v>
      </c>
      <c r="AA631" s="31">
        <f>D631-Z631</f>
        <v>0</v>
      </c>
      <c r="AB631" s="37"/>
      <c r="AC631" s="32"/>
    </row>
    <row r="632" spans="1:29" s="33" customFormat="1" ht="18" customHeight="1" x14ac:dyDescent="0.25">
      <c r="A632" s="38" t="s">
        <v>38</v>
      </c>
      <c r="B632" s="39">
        <f t="shared" ref="B632:AA632" si="310">SUM(B628:B631)</f>
        <v>238857000</v>
      </c>
      <c r="C632" s="39">
        <f t="shared" si="310"/>
        <v>0</v>
      </c>
      <c r="D632" s="39">
        <f t="shared" si="310"/>
        <v>238857000</v>
      </c>
      <c r="E632" s="39">
        <f t="shared" si="310"/>
        <v>24550542.68</v>
      </c>
      <c r="F632" s="39">
        <f t="shared" si="310"/>
        <v>46652678.179999992</v>
      </c>
      <c r="G632" s="39">
        <f t="shared" si="310"/>
        <v>5068861.54</v>
      </c>
      <c r="H632" s="39">
        <f t="shared" si="310"/>
        <v>0</v>
      </c>
      <c r="I632" s="39">
        <f t="shared" si="310"/>
        <v>0</v>
      </c>
      <c r="J632" s="39">
        <f t="shared" si="310"/>
        <v>0</v>
      </c>
      <c r="K632" s="39">
        <f t="shared" si="310"/>
        <v>0</v>
      </c>
      <c r="L632" s="39">
        <f t="shared" si="310"/>
        <v>0</v>
      </c>
      <c r="M632" s="39">
        <f t="shared" si="310"/>
        <v>0</v>
      </c>
      <c r="N632" s="39">
        <f t="shared" si="310"/>
        <v>19751357.27</v>
      </c>
      <c r="O632" s="39">
        <f t="shared" si="310"/>
        <v>2222189.83</v>
      </c>
      <c r="P632" s="39">
        <f t="shared" si="310"/>
        <v>2576995.58</v>
      </c>
      <c r="Q632" s="39">
        <f t="shared" si="310"/>
        <v>16695695.98</v>
      </c>
      <c r="R632" s="39">
        <f t="shared" si="310"/>
        <v>10675025.460000001</v>
      </c>
      <c r="S632" s="39">
        <f t="shared" si="310"/>
        <v>19281956.740000002</v>
      </c>
      <c r="T632" s="39">
        <f t="shared" si="310"/>
        <v>2899119.67</v>
      </c>
      <c r="U632" s="39">
        <f t="shared" si="310"/>
        <v>2169741.87</v>
      </c>
      <c r="V632" s="39">
        <f t="shared" si="310"/>
        <v>0</v>
      </c>
      <c r="W632" s="39">
        <f t="shared" si="310"/>
        <v>0</v>
      </c>
      <c r="X632" s="39">
        <f t="shared" si="310"/>
        <v>0</v>
      </c>
      <c r="Y632" s="39">
        <f t="shared" si="310"/>
        <v>0</v>
      </c>
      <c r="Z632" s="39">
        <f t="shared" si="310"/>
        <v>76272082.399999991</v>
      </c>
      <c r="AA632" s="39">
        <f t="shared" si="310"/>
        <v>162584917.59999999</v>
      </c>
      <c r="AB632" s="40">
        <f>Z632/D632</f>
        <v>0.31932111012028114</v>
      </c>
      <c r="AC632" s="32"/>
    </row>
    <row r="633" spans="1:29" s="33" customFormat="1" ht="18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1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2">B633+B632</f>
        <v>238857000</v>
      </c>
      <c r="C634" s="39">
        <f t="shared" si="312"/>
        <v>0</v>
      </c>
      <c r="D634" s="39">
        <f t="shared" si="312"/>
        <v>238857000</v>
      </c>
      <c r="E634" s="39">
        <f t="shared" si="312"/>
        <v>24550542.68</v>
      </c>
      <c r="F634" s="39">
        <f t="shared" si="312"/>
        <v>46652678.179999992</v>
      </c>
      <c r="G634" s="39">
        <f t="shared" si="312"/>
        <v>5068861.54</v>
      </c>
      <c r="H634" s="39">
        <f t="shared" si="312"/>
        <v>0</v>
      </c>
      <c r="I634" s="39">
        <f t="shared" si="312"/>
        <v>0</v>
      </c>
      <c r="J634" s="39">
        <f t="shared" si="312"/>
        <v>0</v>
      </c>
      <c r="K634" s="39">
        <f t="shared" si="312"/>
        <v>0</v>
      </c>
      <c r="L634" s="39">
        <f t="shared" si="312"/>
        <v>0</v>
      </c>
      <c r="M634" s="39">
        <f t="shared" si="312"/>
        <v>0</v>
      </c>
      <c r="N634" s="39">
        <f t="shared" si="312"/>
        <v>19751357.27</v>
      </c>
      <c r="O634" s="39">
        <f t="shared" si="312"/>
        <v>2222189.83</v>
      </c>
      <c r="P634" s="39">
        <f t="shared" si="312"/>
        <v>2576995.58</v>
      </c>
      <c r="Q634" s="39">
        <f t="shared" si="312"/>
        <v>16695695.98</v>
      </c>
      <c r="R634" s="39">
        <f t="shared" si="312"/>
        <v>10675025.460000001</v>
      </c>
      <c r="S634" s="39">
        <f t="shared" si="312"/>
        <v>19281956.740000002</v>
      </c>
      <c r="T634" s="39">
        <f t="shared" si="312"/>
        <v>2899119.67</v>
      </c>
      <c r="U634" s="39">
        <f t="shared" si="312"/>
        <v>2169741.87</v>
      </c>
      <c r="V634" s="39">
        <f t="shared" si="312"/>
        <v>0</v>
      </c>
      <c r="W634" s="39">
        <f t="shared" si="312"/>
        <v>0</v>
      </c>
      <c r="X634" s="39">
        <f t="shared" si="312"/>
        <v>0</v>
      </c>
      <c r="Y634" s="39">
        <f t="shared" si="312"/>
        <v>0</v>
      </c>
      <c r="Z634" s="39">
        <f t="shared" si="312"/>
        <v>76272082.399999991</v>
      </c>
      <c r="AA634" s="39">
        <f t="shared" si="312"/>
        <v>162584917.59999999</v>
      </c>
      <c r="AB634" s="40">
        <f>Z634/D634</f>
        <v>0.31932111012028114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6219000</v>
      </c>
      <c r="C638" s="31">
        <f>[1]consoCURRENT!F13287</f>
        <v>0</v>
      </c>
      <c r="D638" s="31">
        <f>[1]consoCURRENT!G13287</f>
        <v>6219000</v>
      </c>
      <c r="E638" s="31">
        <f>[1]consoCURRENT!H13287</f>
        <v>1626627.06</v>
      </c>
      <c r="F638" s="31">
        <f>[1]consoCURRENT!I13287</f>
        <v>1653125.93</v>
      </c>
      <c r="G638" s="31">
        <f>[1]consoCURRENT!J13287</f>
        <v>848455.14999999944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672941.06</v>
      </c>
      <c r="P638" s="31">
        <f>[1]consoCURRENT!S13287</f>
        <v>953686</v>
      </c>
      <c r="Q638" s="31">
        <f>[1]consoCURRENT!T13287</f>
        <v>0</v>
      </c>
      <c r="R638" s="31">
        <f>[1]consoCURRENT!U13287</f>
        <v>1196943.69</v>
      </c>
      <c r="S638" s="31">
        <f>[1]consoCURRENT!V13287</f>
        <v>456182.24</v>
      </c>
      <c r="T638" s="31">
        <f>[1]consoCURRENT!W13287</f>
        <v>0</v>
      </c>
      <c r="U638" s="31">
        <f>[1]consoCURRENT!X13287</f>
        <v>848455.14999999944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4128208.1399999997</v>
      </c>
      <c r="AA638" s="31">
        <f>D638-Z638</f>
        <v>2090791.8600000003</v>
      </c>
      <c r="AB638" s="37">
        <f>Z638/D638</f>
        <v>0.66380577906415816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218121000</v>
      </c>
      <c r="C639" s="31">
        <f>[1]consoCURRENT!F13400</f>
        <v>0</v>
      </c>
      <c r="D639" s="31">
        <f>[1]consoCURRENT!G13400</f>
        <v>218121000</v>
      </c>
      <c r="E639" s="31">
        <f>[1]consoCURRENT!H13400</f>
        <v>10479175.140000001</v>
      </c>
      <c r="F639" s="31">
        <f>[1]consoCURRENT!I13400</f>
        <v>46875996.920000002</v>
      </c>
      <c r="G639" s="31">
        <f>[1]consoCURRENT!J13400</f>
        <v>13822180.299999995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5083365.0599999996</v>
      </c>
      <c r="P639" s="31">
        <f>[1]consoCURRENT!S13400</f>
        <v>5395810.080000001</v>
      </c>
      <c r="Q639" s="31">
        <f>[1]consoCURRENT!T13400</f>
        <v>3468015.94</v>
      </c>
      <c r="R639" s="31">
        <f>[1]consoCURRENT!U13400</f>
        <v>38595317.460000001</v>
      </c>
      <c r="S639" s="31">
        <f>[1]consoCURRENT!V13400</f>
        <v>4812663.5200000005</v>
      </c>
      <c r="T639" s="31">
        <f>[1]consoCURRENT!W13400</f>
        <v>5265712.4399999948</v>
      </c>
      <c r="U639" s="31">
        <f>[1]consoCURRENT!X13400</f>
        <v>8556467.8600000013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3">SUM(M639:Y639)</f>
        <v>71177352.359999999</v>
      </c>
      <c r="AA639" s="31">
        <f>D639-Z639</f>
        <v>146943647.63999999</v>
      </c>
      <c r="AB639" s="37">
        <f>Z639/D639</f>
        <v>0.32632049348755965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3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3"/>
        <v>0</v>
      </c>
      <c r="AA641" s="31">
        <f>D641-Z641</f>
        <v>0</v>
      </c>
      <c r="AB641" s="37"/>
      <c r="AC641" s="32"/>
    </row>
    <row r="642" spans="1:29" s="33" customFormat="1" ht="18" customHeight="1" x14ac:dyDescent="0.25">
      <c r="A642" s="38" t="s">
        <v>38</v>
      </c>
      <c r="B642" s="39">
        <f t="shared" ref="B642:AA642" si="314">SUM(B638:B641)</f>
        <v>224340000</v>
      </c>
      <c r="C642" s="39">
        <f t="shared" si="314"/>
        <v>0</v>
      </c>
      <c r="D642" s="39">
        <f t="shared" si="314"/>
        <v>224340000</v>
      </c>
      <c r="E642" s="39">
        <f t="shared" si="314"/>
        <v>12105802.200000001</v>
      </c>
      <c r="F642" s="39">
        <f t="shared" si="314"/>
        <v>48529122.850000001</v>
      </c>
      <c r="G642" s="39">
        <f t="shared" si="314"/>
        <v>14670635.449999996</v>
      </c>
      <c r="H642" s="39">
        <f t="shared" si="314"/>
        <v>0</v>
      </c>
      <c r="I642" s="39">
        <f t="shared" si="314"/>
        <v>0</v>
      </c>
      <c r="J642" s="39">
        <f t="shared" si="314"/>
        <v>0</v>
      </c>
      <c r="K642" s="39">
        <f t="shared" si="314"/>
        <v>0</v>
      </c>
      <c r="L642" s="39">
        <f t="shared" si="314"/>
        <v>0</v>
      </c>
      <c r="M642" s="39">
        <f t="shared" si="314"/>
        <v>0</v>
      </c>
      <c r="N642" s="39">
        <f t="shared" si="314"/>
        <v>0</v>
      </c>
      <c r="O642" s="39">
        <f t="shared" si="314"/>
        <v>5756306.1199999992</v>
      </c>
      <c r="P642" s="39">
        <f t="shared" si="314"/>
        <v>6349496.080000001</v>
      </c>
      <c r="Q642" s="39">
        <f t="shared" si="314"/>
        <v>3468015.94</v>
      </c>
      <c r="R642" s="39">
        <f t="shared" si="314"/>
        <v>39792261.149999999</v>
      </c>
      <c r="S642" s="39">
        <f t="shared" si="314"/>
        <v>5268845.7600000007</v>
      </c>
      <c r="T642" s="39">
        <f t="shared" si="314"/>
        <v>5265712.4399999948</v>
      </c>
      <c r="U642" s="39">
        <f t="shared" si="314"/>
        <v>9404923.0100000016</v>
      </c>
      <c r="V642" s="39">
        <f t="shared" si="314"/>
        <v>0</v>
      </c>
      <c r="W642" s="39">
        <f t="shared" si="314"/>
        <v>0</v>
      </c>
      <c r="X642" s="39">
        <f t="shared" si="314"/>
        <v>0</v>
      </c>
      <c r="Y642" s="39">
        <f t="shared" si="314"/>
        <v>0</v>
      </c>
      <c r="Z642" s="39">
        <f t="shared" si="314"/>
        <v>75305560.5</v>
      </c>
      <c r="AA642" s="39">
        <f t="shared" si="314"/>
        <v>149034439.5</v>
      </c>
      <c r="AB642" s="40">
        <f>Z642/D642</f>
        <v>0.3356760296870821</v>
      </c>
      <c r="AC642" s="32"/>
    </row>
    <row r="643" spans="1:29" s="33" customFormat="1" ht="18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5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6">B643+B642</f>
        <v>224340000</v>
      </c>
      <c r="C644" s="39">
        <f t="shared" si="316"/>
        <v>0</v>
      </c>
      <c r="D644" s="39">
        <f t="shared" si="316"/>
        <v>224340000</v>
      </c>
      <c r="E644" s="39">
        <f t="shared" si="316"/>
        <v>12105802.200000001</v>
      </c>
      <c r="F644" s="39">
        <f t="shared" si="316"/>
        <v>48529122.850000001</v>
      </c>
      <c r="G644" s="39">
        <f t="shared" si="316"/>
        <v>14670635.449999996</v>
      </c>
      <c r="H644" s="39">
        <f t="shared" si="316"/>
        <v>0</v>
      </c>
      <c r="I644" s="39">
        <f t="shared" si="316"/>
        <v>0</v>
      </c>
      <c r="J644" s="39">
        <f t="shared" si="316"/>
        <v>0</v>
      </c>
      <c r="K644" s="39">
        <f t="shared" si="316"/>
        <v>0</v>
      </c>
      <c r="L644" s="39">
        <f t="shared" si="316"/>
        <v>0</v>
      </c>
      <c r="M644" s="39">
        <f t="shared" si="316"/>
        <v>0</v>
      </c>
      <c r="N644" s="39">
        <f t="shared" si="316"/>
        <v>0</v>
      </c>
      <c r="O644" s="39">
        <f t="shared" si="316"/>
        <v>5756306.1199999992</v>
      </c>
      <c r="P644" s="39">
        <f t="shared" si="316"/>
        <v>6349496.080000001</v>
      </c>
      <c r="Q644" s="39">
        <f t="shared" si="316"/>
        <v>3468015.94</v>
      </c>
      <c r="R644" s="39">
        <f t="shared" si="316"/>
        <v>39792261.149999999</v>
      </c>
      <c r="S644" s="39">
        <f t="shared" si="316"/>
        <v>5268845.7600000007</v>
      </c>
      <c r="T644" s="39">
        <f t="shared" si="316"/>
        <v>5265712.4399999948</v>
      </c>
      <c r="U644" s="39">
        <f t="shared" si="316"/>
        <v>9404923.0100000016</v>
      </c>
      <c r="V644" s="39">
        <f t="shared" si="316"/>
        <v>0</v>
      </c>
      <c r="W644" s="39">
        <f t="shared" si="316"/>
        <v>0</v>
      </c>
      <c r="X644" s="39">
        <f t="shared" si="316"/>
        <v>0</v>
      </c>
      <c r="Y644" s="39">
        <f t="shared" si="316"/>
        <v>0</v>
      </c>
      <c r="Z644" s="39">
        <f t="shared" si="316"/>
        <v>75305560.5</v>
      </c>
      <c r="AA644" s="39">
        <f t="shared" si="316"/>
        <v>149034439.5</v>
      </c>
      <c r="AB644" s="40">
        <f>Z644/D644</f>
        <v>0.3356760296870821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26459000</v>
      </c>
      <c r="C648" s="31">
        <f>[1]consoCURRENT!F13500</f>
        <v>0</v>
      </c>
      <c r="D648" s="31">
        <f>[1]consoCURRENT!G13500</f>
        <v>26459000</v>
      </c>
      <c r="E648" s="31">
        <f>[1]consoCURRENT!H13500</f>
        <v>5398733.7699999996</v>
      </c>
      <c r="F648" s="31">
        <f>[1]consoCURRENT!I13500</f>
        <v>8143573.7699999996</v>
      </c>
      <c r="G648" s="31">
        <f>[1]consoCURRENT!J13500</f>
        <v>3256727.1399999997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1499523.71</v>
      </c>
      <c r="O648" s="31">
        <f>[1]consoCURRENT!R13500</f>
        <v>1936264.19</v>
      </c>
      <c r="P648" s="31">
        <f>[1]consoCURRENT!S13500</f>
        <v>1962945.87</v>
      </c>
      <c r="Q648" s="31">
        <f>[1]consoCURRENT!T13500</f>
        <v>1698903.95</v>
      </c>
      <c r="R648" s="31">
        <f>[1]consoCURRENT!U13500</f>
        <v>2998732.22</v>
      </c>
      <c r="S648" s="31">
        <f>[1]consoCURRENT!V13500</f>
        <v>3445937.6</v>
      </c>
      <c r="T648" s="31">
        <f>[1]consoCURRENT!W13500</f>
        <v>1661149.75</v>
      </c>
      <c r="U648" s="31">
        <f>[1]consoCURRENT!X13500</f>
        <v>1595577.39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16799034.68</v>
      </c>
      <c r="AA648" s="31">
        <f>D648-Z648</f>
        <v>9659965.3200000003</v>
      </c>
      <c r="AB648" s="37">
        <f>Z648/D648</f>
        <v>0.63490814770021542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305151000</v>
      </c>
      <c r="C649" s="31">
        <f>[1]consoCURRENT!F13613</f>
        <v>0</v>
      </c>
      <c r="D649" s="31">
        <f>[1]consoCURRENT!G13613</f>
        <v>305151000</v>
      </c>
      <c r="E649" s="31">
        <f>[1]consoCURRENT!H13613</f>
        <v>8151963.75</v>
      </c>
      <c r="F649" s="31">
        <f>[1]consoCURRENT!I13613</f>
        <v>52411378.809999995</v>
      </c>
      <c r="G649" s="31">
        <f>[1]consoCURRENT!J13613</f>
        <v>3194064.79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317323.18</v>
      </c>
      <c r="O649" s="31">
        <f>[1]consoCURRENT!R13613</f>
        <v>2307961.23</v>
      </c>
      <c r="P649" s="31">
        <f>[1]consoCURRENT!S13613</f>
        <v>5526679.3399999999</v>
      </c>
      <c r="Q649" s="31">
        <f>[1]consoCURRENT!T13613</f>
        <v>3793410.67</v>
      </c>
      <c r="R649" s="31">
        <f>[1]consoCURRENT!U13613</f>
        <v>20024464.310000002</v>
      </c>
      <c r="S649" s="31">
        <f>[1]consoCURRENT!V13613</f>
        <v>28593503.829999998</v>
      </c>
      <c r="T649" s="31">
        <f>[1]consoCURRENT!W13613</f>
        <v>1129930.0899999999</v>
      </c>
      <c r="U649" s="31">
        <f>[1]consoCURRENT!X13613</f>
        <v>2064134.7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7">SUM(M649:Y649)</f>
        <v>63757407.350000009</v>
      </c>
      <c r="AA649" s="31">
        <f>D649-Z649</f>
        <v>241393592.64999998</v>
      </c>
      <c r="AB649" s="37">
        <f>Z649/D649</f>
        <v>0.20893723877686787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7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7"/>
        <v>0</v>
      </c>
      <c r="AA651" s="31">
        <f>D651-Z651</f>
        <v>0</v>
      </c>
      <c r="AB651" s="37"/>
      <c r="AC651" s="32"/>
    </row>
    <row r="652" spans="1:29" s="33" customFormat="1" ht="18" customHeight="1" x14ac:dyDescent="0.25">
      <c r="A652" s="38" t="s">
        <v>38</v>
      </c>
      <c r="B652" s="39">
        <f t="shared" ref="B652:AA652" si="318">SUM(B648:B651)</f>
        <v>331610000</v>
      </c>
      <c r="C652" s="39">
        <f t="shared" si="318"/>
        <v>0</v>
      </c>
      <c r="D652" s="39">
        <f t="shared" si="318"/>
        <v>331610000</v>
      </c>
      <c r="E652" s="39">
        <f t="shared" si="318"/>
        <v>13550697.52</v>
      </c>
      <c r="F652" s="39">
        <f t="shared" si="318"/>
        <v>60554952.579999998</v>
      </c>
      <c r="G652" s="39">
        <f t="shared" si="318"/>
        <v>6450791.9299999997</v>
      </c>
      <c r="H652" s="39">
        <f t="shared" si="318"/>
        <v>0</v>
      </c>
      <c r="I652" s="39">
        <f t="shared" si="318"/>
        <v>0</v>
      </c>
      <c r="J652" s="39">
        <f t="shared" si="318"/>
        <v>0</v>
      </c>
      <c r="K652" s="39">
        <f t="shared" si="318"/>
        <v>0</v>
      </c>
      <c r="L652" s="39">
        <f t="shared" si="318"/>
        <v>0</v>
      </c>
      <c r="M652" s="39">
        <f t="shared" si="318"/>
        <v>0</v>
      </c>
      <c r="N652" s="39">
        <f t="shared" si="318"/>
        <v>1816846.89</v>
      </c>
      <c r="O652" s="39">
        <f t="shared" si="318"/>
        <v>4244225.42</v>
      </c>
      <c r="P652" s="39">
        <f t="shared" si="318"/>
        <v>7489625.21</v>
      </c>
      <c r="Q652" s="39">
        <f t="shared" si="318"/>
        <v>5492314.6200000001</v>
      </c>
      <c r="R652" s="39">
        <f t="shared" si="318"/>
        <v>23023196.530000001</v>
      </c>
      <c r="S652" s="39">
        <f t="shared" si="318"/>
        <v>32039441.43</v>
      </c>
      <c r="T652" s="39">
        <f t="shared" si="318"/>
        <v>2791079.84</v>
      </c>
      <c r="U652" s="39">
        <f t="shared" si="318"/>
        <v>3659712.09</v>
      </c>
      <c r="V652" s="39">
        <f t="shared" si="318"/>
        <v>0</v>
      </c>
      <c r="W652" s="39">
        <f t="shared" si="318"/>
        <v>0</v>
      </c>
      <c r="X652" s="39">
        <f t="shared" si="318"/>
        <v>0</v>
      </c>
      <c r="Y652" s="39">
        <f t="shared" si="318"/>
        <v>0</v>
      </c>
      <c r="Z652" s="39">
        <f t="shared" si="318"/>
        <v>80556442.030000001</v>
      </c>
      <c r="AA652" s="39">
        <f t="shared" si="318"/>
        <v>251053557.96999997</v>
      </c>
      <c r="AB652" s="40">
        <f>Z652/D652</f>
        <v>0.24292524963059015</v>
      </c>
      <c r="AC652" s="32"/>
    </row>
    <row r="653" spans="1:29" s="33" customFormat="1" ht="18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19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0">B653+B652</f>
        <v>331610000</v>
      </c>
      <c r="C654" s="39">
        <f t="shared" si="320"/>
        <v>0</v>
      </c>
      <c r="D654" s="39">
        <f t="shared" si="320"/>
        <v>331610000</v>
      </c>
      <c r="E654" s="39">
        <f t="shared" si="320"/>
        <v>13550697.52</v>
      </c>
      <c r="F654" s="39">
        <f t="shared" si="320"/>
        <v>60554952.579999998</v>
      </c>
      <c r="G654" s="39">
        <f t="shared" si="320"/>
        <v>6450791.9299999997</v>
      </c>
      <c r="H654" s="39">
        <f t="shared" si="320"/>
        <v>0</v>
      </c>
      <c r="I654" s="39">
        <f t="shared" si="320"/>
        <v>0</v>
      </c>
      <c r="J654" s="39">
        <f t="shared" si="320"/>
        <v>0</v>
      </c>
      <c r="K654" s="39">
        <f t="shared" si="320"/>
        <v>0</v>
      </c>
      <c r="L654" s="39">
        <f t="shared" si="320"/>
        <v>0</v>
      </c>
      <c r="M654" s="39">
        <f t="shared" si="320"/>
        <v>0</v>
      </c>
      <c r="N654" s="39">
        <f t="shared" si="320"/>
        <v>1816846.89</v>
      </c>
      <c r="O654" s="39">
        <f t="shared" si="320"/>
        <v>4244225.42</v>
      </c>
      <c r="P654" s="39">
        <f t="shared" si="320"/>
        <v>7489625.21</v>
      </c>
      <c r="Q654" s="39">
        <f t="shared" si="320"/>
        <v>5492314.6200000001</v>
      </c>
      <c r="R654" s="39">
        <f t="shared" si="320"/>
        <v>23023196.530000001</v>
      </c>
      <c r="S654" s="39">
        <f t="shared" si="320"/>
        <v>32039441.43</v>
      </c>
      <c r="T654" s="39">
        <f t="shared" si="320"/>
        <v>2791079.84</v>
      </c>
      <c r="U654" s="39">
        <f t="shared" si="320"/>
        <v>3659712.09</v>
      </c>
      <c r="V654" s="39">
        <f t="shared" si="320"/>
        <v>0</v>
      </c>
      <c r="W654" s="39">
        <f t="shared" si="320"/>
        <v>0</v>
      </c>
      <c r="X654" s="39">
        <f t="shared" si="320"/>
        <v>0</v>
      </c>
      <c r="Y654" s="39">
        <f t="shared" si="320"/>
        <v>0</v>
      </c>
      <c r="Z654" s="39">
        <f t="shared" si="320"/>
        <v>80556442.030000001</v>
      </c>
      <c r="AA654" s="39">
        <f t="shared" si="320"/>
        <v>251053557.96999997</v>
      </c>
      <c r="AB654" s="40">
        <f>Z654/D654</f>
        <v>0.24292524963059015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hidden="1" customHeight="1" x14ac:dyDescent="0.25">
      <c r="A657" s="46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5" hidden="1" customHeight="1" x14ac:dyDescent="0.25">
      <c r="A658" s="4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</row>
    <row r="659" spans="1:2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</row>
    <row r="660" spans="1:29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</row>
    <row r="661" spans="1:29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</row>
    <row r="662" spans="1:29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1">SUM(M662:Y662)</f>
        <v>0</v>
      </c>
      <c r="AA662" s="31">
        <f>D662-Z662</f>
        <v>0</v>
      </c>
      <c r="AB662" s="37" t="e">
        <f>Z662/D662</f>
        <v>#DIV/0!</v>
      </c>
      <c r="AC662" s="32"/>
    </row>
    <row r="663" spans="1:29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1"/>
        <v>0</v>
      </c>
      <c r="AA663" s="31">
        <f>D663-Z663</f>
        <v>0</v>
      </c>
      <c r="AB663" s="37"/>
      <c r="AC663" s="32"/>
    </row>
    <row r="664" spans="1:29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1"/>
        <v>0</v>
      </c>
      <c r="AA664" s="31">
        <f>D664-Z664</f>
        <v>0</v>
      </c>
      <c r="AB664" s="37"/>
      <c r="AC664" s="32"/>
    </row>
    <row r="665" spans="1:29" s="33" customFormat="1" ht="18" hidden="1" customHeight="1" x14ac:dyDescent="0.25">
      <c r="A665" s="38" t="s">
        <v>38</v>
      </c>
      <c r="B665" s="39">
        <f t="shared" ref="B665:AA665" si="322">SUM(B661:B664)</f>
        <v>0</v>
      </c>
      <c r="C665" s="39">
        <f t="shared" si="322"/>
        <v>0</v>
      </c>
      <c r="D665" s="39">
        <f t="shared" si="322"/>
        <v>0</v>
      </c>
      <c r="E665" s="39">
        <f t="shared" si="322"/>
        <v>0</v>
      </c>
      <c r="F665" s="39">
        <f t="shared" si="322"/>
        <v>0</v>
      </c>
      <c r="G665" s="39">
        <f t="shared" si="322"/>
        <v>0</v>
      </c>
      <c r="H665" s="39">
        <f t="shared" si="322"/>
        <v>0</v>
      </c>
      <c r="I665" s="39">
        <f t="shared" si="322"/>
        <v>0</v>
      </c>
      <c r="J665" s="39">
        <f t="shared" si="322"/>
        <v>0</v>
      </c>
      <c r="K665" s="39">
        <f t="shared" si="322"/>
        <v>0</v>
      </c>
      <c r="L665" s="39">
        <f t="shared" si="322"/>
        <v>0</v>
      </c>
      <c r="M665" s="39">
        <f t="shared" si="322"/>
        <v>0</v>
      </c>
      <c r="N665" s="39">
        <f t="shared" si="322"/>
        <v>0</v>
      </c>
      <c r="O665" s="39">
        <f t="shared" si="322"/>
        <v>0</v>
      </c>
      <c r="P665" s="39">
        <f t="shared" si="322"/>
        <v>0</v>
      </c>
      <c r="Q665" s="39">
        <f t="shared" si="322"/>
        <v>0</v>
      </c>
      <c r="R665" s="39">
        <f t="shared" si="322"/>
        <v>0</v>
      </c>
      <c r="S665" s="39">
        <f t="shared" si="322"/>
        <v>0</v>
      </c>
      <c r="T665" s="39">
        <f t="shared" si="322"/>
        <v>0</v>
      </c>
      <c r="U665" s="39">
        <f t="shared" si="322"/>
        <v>0</v>
      </c>
      <c r="V665" s="39">
        <f t="shared" si="322"/>
        <v>0</v>
      </c>
      <c r="W665" s="39">
        <f t="shared" si="322"/>
        <v>0</v>
      </c>
      <c r="X665" s="39">
        <f t="shared" si="322"/>
        <v>0</v>
      </c>
      <c r="Y665" s="39">
        <f t="shared" si="322"/>
        <v>0</v>
      </c>
      <c r="Z665" s="39">
        <f t="shared" si="322"/>
        <v>0</v>
      </c>
      <c r="AA665" s="39">
        <f t="shared" si="322"/>
        <v>0</v>
      </c>
      <c r="AB665" s="40" t="e">
        <f>Z665/D665</f>
        <v>#DIV/0!</v>
      </c>
      <c r="AC665" s="32"/>
    </row>
    <row r="666" spans="1:29" s="33" customFormat="1" ht="18" hidden="1" customHeight="1" x14ac:dyDescent="0.25">
      <c r="A666" s="41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3">SUM(M666:Y666)</f>
        <v>0</v>
      </c>
      <c r="AA666" s="31">
        <f>D666-Z666</f>
        <v>0</v>
      </c>
      <c r="AB666" s="37" t="e">
        <f>Z666/D666</f>
        <v>#DIV/0!</v>
      </c>
      <c r="AC666" s="32"/>
    </row>
    <row r="667" spans="1:29" s="33" customFormat="1" ht="18" hidden="1" customHeight="1" x14ac:dyDescent="0.25">
      <c r="A667" s="38" t="s">
        <v>40</v>
      </c>
      <c r="B667" s="39">
        <f t="shared" ref="B667:AA667" si="324">B666+B665</f>
        <v>0</v>
      </c>
      <c r="C667" s="39">
        <f t="shared" si="324"/>
        <v>0</v>
      </c>
      <c r="D667" s="39">
        <f t="shared" si="324"/>
        <v>0</v>
      </c>
      <c r="E667" s="39">
        <f t="shared" si="324"/>
        <v>0</v>
      </c>
      <c r="F667" s="39">
        <f t="shared" si="324"/>
        <v>0</v>
      </c>
      <c r="G667" s="39">
        <f t="shared" si="324"/>
        <v>0</v>
      </c>
      <c r="H667" s="39">
        <f t="shared" si="324"/>
        <v>0</v>
      </c>
      <c r="I667" s="39">
        <f t="shared" si="324"/>
        <v>0</v>
      </c>
      <c r="J667" s="39">
        <f t="shared" si="324"/>
        <v>0</v>
      </c>
      <c r="K667" s="39">
        <f t="shared" si="324"/>
        <v>0</v>
      </c>
      <c r="L667" s="39">
        <f t="shared" si="324"/>
        <v>0</v>
      </c>
      <c r="M667" s="39">
        <f t="shared" si="324"/>
        <v>0</v>
      </c>
      <c r="N667" s="39">
        <f t="shared" si="324"/>
        <v>0</v>
      </c>
      <c r="O667" s="39">
        <f t="shared" si="324"/>
        <v>0</v>
      </c>
      <c r="P667" s="39">
        <f t="shared" si="324"/>
        <v>0</v>
      </c>
      <c r="Q667" s="39">
        <f t="shared" si="324"/>
        <v>0</v>
      </c>
      <c r="R667" s="39">
        <f t="shared" si="324"/>
        <v>0</v>
      </c>
      <c r="S667" s="39">
        <f t="shared" si="324"/>
        <v>0</v>
      </c>
      <c r="T667" s="39">
        <f t="shared" si="324"/>
        <v>0</v>
      </c>
      <c r="U667" s="39">
        <f t="shared" si="324"/>
        <v>0</v>
      </c>
      <c r="V667" s="39">
        <f t="shared" si="324"/>
        <v>0</v>
      </c>
      <c r="W667" s="39">
        <f t="shared" si="324"/>
        <v>0</v>
      </c>
      <c r="X667" s="39">
        <f t="shared" si="324"/>
        <v>0</v>
      </c>
      <c r="Y667" s="39">
        <f t="shared" si="324"/>
        <v>0</v>
      </c>
      <c r="Z667" s="39">
        <f t="shared" si="324"/>
        <v>0</v>
      </c>
      <c r="AA667" s="39">
        <f t="shared" si="324"/>
        <v>0</v>
      </c>
      <c r="AB667" s="40" t="e">
        <f>Z667/D667</f>
        <v>#DIV/0!</v>
      </c>
      <c r="AC667" s="42"/>
    </row>
    <row r="668" spans="1:2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46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5" hidden="1" customHeight="1" x14ac:dyDescent="0.25">
      <c r="A671" s="46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</row>
    <row r="672" spans="1:29" s="33" customFormat="1" ht="15" hidden="1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</row>
    <row r="673" spans="1:29" s="33" customFormat="1" ht="15" hidden="1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</row>
    <row r="674" spans="1:29" s="33" customFormat="1" ht="18" hidden="1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 t="e">
        <f>Z674/D674</f>
        <v>#DIV/0!</v>
      </c>
      <c r="AC674" s="32"/>
    </row>
    <row r="675" spans="1:29" s="33" customFormat="1" ht="18" hidden="1" customHeight="1" x14ac:dyDescent="0.2">
      <c r="A675" s="36" t="s">
        <v>35</v>
      </c>
      <c r="B675" s="31">
        <f>[1]consoCURRENT!E14045</f>
        <v>0</v>
      </c>
      <c r="C675" s="31">
        <f>[1]consoCURRENT!F14045</f>
        <v>0</v>
      </c>
      <c r="D675" s="31">
        <f>[1]consoCURRENT!G14045</f>
        <v>0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5">SUM(M675:Y675)</f>
        <v>0</v>
      </c>
      <c r="AA675" s="31">
        <f>D675-Z675</f>
        <v>0</v>
      </c>
      <c r="AB675" s="37" t="e">
        <f>Z675/D675</f>
        <v>#DIV/0!</v>
      </c>
      <c r="AC675" s="32"/>
    </row>
    <row r="676" spans="1:29" s="33" customFormat="1" ht="18" hidden="1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5"/>
        <v>0</v>
      </c>
      <c r="AA676" s="31">
        <f>D676-Z676</f>
        <v>0</v>
      </c>
      <c r="AB676" s="37"/>
      <c r="AC676" s="32"/>
    </row>
    <row r="677" spans="1:29" s="33" customFormat="1" ht="18" hidden="1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5"/>
        <v>0</v>
      </c>
      <c r="AA677" s="31">
        <f>D677-Z677</f>
        <v>0</v>
      </c>
      <c r="AB677" s="37"/>
      <c r="AC677" s="32"/>
    </row>
    <row r="678" spans="1:29" s="33" customFormat="1" ht="18" hidden="1" customHeight="1" x14ac:dyDescent="0.25">
      <c r="A678" s="38" t="s">
        <v>38</v>
      </c>
      <c r="B678" s="39">
        <f t="shared" ref="B678:AA678" si="326">SUM(B674:B677)</f>
        <v>0</v>
      </c>
      <c r="C678" s="39">
        <f t="shared" si="326"/>
        <v>0</v>
      </c>
      <c r="D678" s="39">
        <f t="shared" si="326"/>
        <v>0</v>
      </c>
      <c r="E678" s="39">
        <f t="shared" si="326"/>
        <v>0</v>
      </c>
      <c r="F678" s="39">
        <f t="shared" si="326"/>
        <v>0</v>
      </c>
      <c r="G678" s="39">
        <f t="shared" si="326"/>
        <v>0</v>
      </c>
      <c r="H678" s="39">
        <f t="shared" si="326"/>
        <v>0</v>
      </c>
      <c r="I678" s="39">
        <f t="shared" si="326"/>
        <v>0</v>
      </c>
      <c r="J678" s="39">
        <f t="shared" si="326"/>
        <v>0</v>
      </c>
      <c r="K678" s="39">
        <f t="shared" si="326"/>
        <v>0</v>
      </c>
      <c r="L678" s="39">
        <f t="shared" si="326"/>
        <v>0</v>
      </c>
      <c r="M678" s="39">
        <f t="shared" si="326"/>
        <v>0</v>
      </c>
      <c r="N678" s="39">
        <f t="shared" si="326"/>
        <v>0</v>
      </c>
      <c r="O678" s="39">
        <f t="shared" si="326"/>
        <v>0</v>
      </c>
      <c r="P678" s="39">
        <f t="shared" si="326"/>
        <v>0</v>
      </c>
      <c r="Q678" s="39">
        <f t="shared" si="326"/>
        <v>0</v>
      </c>
      <c r="R678" s="39">
        <f t="shared" si="326"/>
        <v>0</v>
      </c>
      <c r="S678" s="39">
        <f t="shared" si="326"/>
        <v>0</v>
      </c>
      <c r="T678" s="39">
        <f t="shared" si="326"/>
        <v>0</v>
      </c>
      <c r="U678" s="39">
        <f t="shared" si="326"/>
        <v>0</v>
      </c>
      <c r="V678" s="39">
        <f t="shared" si="326"/>
        <v>0</v>
      </c>
      <c r="W678" s="39">
        <f t="shared" si="326"/>
        <v>0</v>
      </c>
      <c r="X678" s="39">
        <f t="shared" si="326"/>
        <v>0</v>
      </c>
      <c r="Y678" s="39">
        <f t="shared" si="326"/>
        <v>0</v>
      </c>
      <c r="Z678" s="39">
        <f t="shared" si="326"/>
        <v>0</v>
      </c>
      <c r="AA678" s="39">
        <f t="shared" si="326"/>
        <v>0</v>
      </c>
      <c r="AB678" s="40" t="e">
        <f>Z678/D678</f>
        <v>#DIV/0!</v>
      </c>
      <c r="AC678" s="32"/>
    </row>
    <row r="679" spans="1:29" s="33" customFormat="1" ht="18" hidden="1" customHeight="1" x14ac:dyDescent="0.25">
      <c r="A679" s="41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27">SUM(M679:Y679)</f>
        <v>0</v>
      </c>
      <c r="AA679" s="31">
        <f>D679-Z679</f>
        <v>0</v>
      </c>
      <c r="AB679" s="37" t="e">
        <f>Z679/D679</f>
        <v>#DIV/0!</v>
      </c>
      <c r="AC679" s="32"/>
    </row>
    <row r="680" spans="1:29" s="33" customFormat="1" ht="18" hidden="1" customHeight="1" x14ac:dyDescent="0.25">
      <c r="A680" s="38" t="s">
        <v>40</v>
      </c>
      <c r="B680" s="39">
        <f t="shared" ref="B680:AA680" si="328">B679+B678</f>
        <v>0</v>
      </c>
      <c r="C680" s="39">
        <f t="shared" si="328"/>
        <v>0</v>
      </c>
      <c r="D680" s="39">
        <f t="shared" si="328"/>
        <v>0</v>
      </c>
      <c r="E680" s="39">
        <f t="shared" si="328"/>
        <v>0</v>
      </c>
      <c r="F680" s="39">
        <f t="shared" si="328"/>
        <v>0</v>
      </c>
      <c r="G680" s="39">
        <f t="shared" si="328"/>
        <v>0</v>
      </c>
      <c r="H680" s="39">
        <f t="shared" si="328"/>
        <v>0</v>
      </c>
      <c r="I680" s="39">
        <f t="shared" si="328"/>
        <v>0</v>
      </c>
      <c r="J680" s="39">
        <f t="shared" si="328"/>
        <v>0</v>
      </c>
      <c r="K680" s="39">
        <f t="shared" si="328"/>
        <v>0</v>
      </c>
      <c r="L680" s="39">
        <f t="shared" si="328"/>
        <v>0</v>
      </c>
      <c r="M680" s="39">
        <f t="shared" si="328"/>
        <v>0</v>
      </c>
      <c r="N680" s="39">
        <f t="shared" si="328"/>
        <v>0</v>
      </c>
      <c r="O680" s="39">
        <f t="shared" si="328"/>
        <v>0</v>
      </c>
      <c r="P680" s="39">
        <f t="shared" si="328"/>
        <v>0</v>
      </c>
      <c r="Q680" s="39">
        <f t="shared" si="328"/>
        <v>0</v>
      </c>
      <c r="R680" s="39">
        <f t="shared" si="328"/>
        <v>0</v>
      </c>
      <c r="S680" s="39">
        <f t="shared" si="328"/>
        <v>0</v>
      </c>
      <c r="T680" s="39">
        <f t="shared" si="328"/>
        <v>0</v>
      </c>
      <c r="U680" s="39">
        <f t="shared" si="328"/>
        <v>0</v>
      </c>
      <c r="V680" s="39">
        <f t="shared" si="328"/>
        <v>0</v>
      </c>
      <c r="W680" s="39">
        <f t="shared" si="328"/>
        <v>0</v>
      </c>
      <c r="X680" s="39">
        <f t="shared" si="328"/>
        <v>0</v>
      </c>
      <c r="Y680" s="39">
        <f t="shared" si="328"/>
        <v>0</v>
      </c>
      <c r="Z680" s="39">
        <f t="shared" si="328"/>
        <v>0</v>
      </c>
      <c r="AA680" s="39">
        <f t="shared" si="328"/>
        <v>0</v>
      </c>
      <c r="AB680" s="40" t="e">
        <f>Z680/D680</f>
        <v>#DIV/0!</v>
      </c>
      <c r="AC680" s="42"/>
    </row>
    <row r="681" spans="1:2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46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34</v>
      </c>
      <c r="B684" s="31">
        <f>B694</f>
        <v>452741000</v>
      </c>
      <c r="C684" s="31">
        <f t="shared" ref="C684:Y684" si="329">C694</f>
        <v>-1.8189894035458565E-12</v>
      </c>
      <c r="D684" s="31">
        <f t="shared" si="329"/>
        <v>452741000</v>
      </c>
      <c r="E684" s="31">
        <f t="shared" si="329"/>
        <v>96230123.890000015</v>
      </c>
      <c r="F684" s="31">
        <f t="shared" si="329"/>
        <v>110680566.36000001</v>
      </c>
      <c r="G684" s="31">
        <f t="shared" si="329"/>
        <v>63344155.309999995</v>
      </c>
      <c r="H684" s="31">
        <f t="shared" si="329"/>
        <v>0</v>
      </c>
      <c r="I684" s="31">
        <f t="shared" si="329"/>
        <v>130058.91</v>
      </c>
      <c r="J684" s="31">
        <f t="shared" si="329"/>
        <v>164361.91</v>
      </c>
      <c r="K684" s="31">
        <f t="shared" si="329"/>
        <v>0</v>
      </c>
      <c r="L684" s="31">
        <f t="shared" si="329"/>
        <v>0</v>
      </c>
      <c r="M684" s="31">
        <f t="shared" si="329"/>
        <v>376966.76</v>
      </c>
      <c r="N684" s="31">
        <f t="shared" si="329"/>
        <v>27733736.219999999</v>
      </c>
      <c r="O684" s="31">
        <f t="shared" si="329"/>
        <v>34620062.770000003</v>
      </c>
      <c r="P684" s="31">
        <f t="shared" si="329"/>
        <v>33746265.990000002</v>
      </c>
      <c r="Q684" s="31">
        <f t="shared" si="329"/>
        <v>30921171.700000003</v>
      </c>
      <c r="R684" s="31">
        <f t="shared" si="329"/>
        <v>52280396.899999999</v>
      </c>
      <c r="S684" s="31">
        <f t="shared" si="329"/>
        <v>27314635.850000005</v>
      </c>
      <c r="T684" s="31">
        <f t="shared" si="329"/>
        <v>34777574.640000008</v>
      </c>
      <c r="U684" s="31">
        <f t="shared" si="329"/>
        <v>28566580.670000006</v>
      </c>
      <c r="V684" s="31">
        <f t="shared" si="329"/>
        <v>0</v>
      </c>
      <c r="W684" s="31">
        <f t="shared" si="329"/>
        <v>0</v>
      </c>
      <c r="X684" s="31">
        <f t="shared" si="329"/>
        <v>0</v>
      </c>
      <c r="Y684" s="31">
        <f t="shared" si="329"/>
        <v>0</v>
      </c>
      <c r="Z684" s="31">
        <f>SUM(M684:Y684)</f>
        <v>270337391.5</v>
      </c>
      <c r="AA684" s="31">
        <f>D684-Z684</f>
        <v>182403608.5</v>
      </c>
      <c r="AB684" s="37">
        <f>Z684/D684</f>
        <v>0.59711267921394351</v>
      </c>
      <c r="AC684" s="32"/>
    </row>
    <row r="685" spans="1:29" s="33" customFormat="1" ht="18" customHeight="1" x14ac:dyDescent="0.2">
      <c r="A685" s="36" t="s">
        <v>35</v>
      </c>
      <c r="B685" s="31">
        <f t="shared" ref="B685:Y689" si="330">B695</f>
        <v>30586767844</v>
      </c>
      <c r="C685" s="31">
        <f t="shared" si="330"/>
        <v>7.4505805969238281E-9</v>
      </c>
      <c r="D685" s="31">
        <f t="shared" si="330"/>
        <v>30586767844</v>
      </c>
      <c r="E685" s="31">
        <f t="shared" si="330"/>
        <v>7494147201.9259996</v>
      </c>
      <c r="F685" s="31">
        <f t="shared" si="330"/>
        <v>8019135446.7300014</v>
      </c>
      <c r="G685" s="31">
        <f t="shared" si="330"/>
        <v>3885951003.3700004</v>
      </c>
      <c r="H685" s="31">
        <f t="shared" si="330"/>
        <v>0</v>
      </c>
      <c r="I685" s="31">
        <f t="shared" si="330"/>
        <v>693063857.82999992</v>
      </c>
      <c r="J685" s="31">
        <f t="shared" si="330"/>
        <v>1709795732.2700002</v>
      </c>
      <c r="K685" s="31">
        <f t="shared" si="330"/>
        <v>0</v>
      </c>
      <c r="L685" s="31">
        <f t="shared" si="330"/>
        <v>0</v>
      </c>
      <c r="M685" s="31">
        <f t="shared" si="330"/>
        <v>3606901813.5740004</v>
      </c>
      <c r="N685" s="31">
        <f t="shared" si="330"/>
        <v>1761668050.3199997</v>
      </c>
      <c r="O685" s="31">
        <f t="shared" si="330"/>
        <v>2027828819.9860001</v>
      </c>
      <c r="P685" s="31">
        <f t="shared" si="330"/>
        <v>3011586473.79</v>
      </c>
      <c r="Q685" s="31">
        <f t="shared" si="330"/>
        <v>2455142360.3499999</v>
      </c>
      <c r="R685" s="31">
        <f t="shared" si="330"/>
        <v>1684790703.7700002</v>
      </c>
      <c r="S685" s="31">
        <f t="shared" si="330"/>
        <v>2169406650.3400002</v>
      </c>
      <c r="T685" s="31">
        <f t="shared" si="330"/>
        <v>2743928553.1999998</v>
      </c>
      <c r="U685" s="31">
        <f t="shared" si="330"/>
        <v>1142022450.1700001</v>
      </c>
      <c r="V685" s="31">
        <f t="shared" si="330"/>
        <v>0</v>
      </c>
      <c r="W685" s="31">
        <f t="shared" si="330"/>
        <v>0</v>
      </c>
      <c r="X685" s="31">
        <f t="shared" si="330"/>
        <v>0</v>
      </c>
      <c r="Y685" s="31">
        <f t="shared" si="330"/>
        <v>0</v>
      </c>
      <c r="Z685" s="31">
        <f t="shared" ref="Z685:Z687" si="331">SUM(M685:Y685)</f>
        <v>20603275875.5</v>
      </c>
      <c r="AA685" s="31">
        <f>D685-Z685</f>
        <v>9983491968.5</v>
      </c>
      <c r="AB685" s="37">
        <f>Z685/D685</f>
        <v>0.67360094994612529</v>
      </c>
      <c r="AC685" s="32"/>
    </row>
    <row r="686" spans="1:29" s="33" customFormat="1" ht="18" customHeight="1" x14ac:dyDescent="0.2">
      <c r="A686" s="36" t="s">
        <v>36</v>
      </c>
      <c r="B686" s="31">
        <f t="shared" si="330"/>
        <v>0</v>
      </c>
      <c r="C686" s="31">
        <f t="shared" si="330"/>
        <v>0</v>
      </c>
      <c r="D686" s="31">
        <f t="shared" si="330"/>
        <v>0</v>
      </c>
      <c r="E686" s="31">
        <f t="shared" si="330"/>
        <v>0</v>
      </c>
      <c r="F686" s="31">
        <f t="shared" si="330"/>
        <v>0</v>
      </c>
      <c r="G686" s="31">
        <f t="shared" si="330"/>
        <v>0</v>
      </c>
      <c r="H686" s="31">
        <f t="shared" si="330"/>
        <v>0</v>
      </c>
      <c r="I686" s="31">
        <f t="shared" si="330"/>
        <v>0</v>
      </c>
      <c r="J686" s="31">
        <f t="shared" si="330"/>
        <v>0</v>
      </c>
      <c r="K686" s="31">
        <f t="shared" si="330"/>
        <v>0</v>
      </c>
      <c r="L686" s="31">
        <f t="shared" si="330"/>
        <v>0</v>
      </c>
      <c r="M686" s="31">
        <f t="shared" si="330"/>
        <v>0</v>
      </c>
      <c r="N686" s="31">
        <f t="shared" si="330"/>
        <v>0</v>
      </c>
      <c r="O686" s="31">
        <f t="shared" si="330"/>
        <v>0</v>
      </c>
      <c r="P686" s="31">
        <f t="shared" si="330"/>
        <v>0</v>
      </c>
      <c r="Q686" s="31">
        <f t="shared" si="330"/>
        <v>0</v>
      </c>
      <c r="R686" s="31">
        <f t="shared" si="330"/>
        <v>0</v>
      </c>
      <c r="S686" s="31">
        <f t="shared" si="330"/>
        <v>0</v>
      </c>
      <c r="T686" s="31">
        <f t="shared" si="330"/>
        <v>0</v>
      </c>
      <c r="U686" s="31">
        <f t="shared" si="330"/>
        <v>0</v>
      </c>
      <c r="V686" s="31">
        <f t="shared" si="330"/>
        <v>0</v>
      </c>
      <c r="W686" s="31">
        <f t="shared" si="330"/>
        <v>0</v>
      </c>
      <c r="X686" s="31">
        <f t="shared" si="330"/>
        <v>0</v>
      </c>
      <c r="Y686" s="31">
        <f t="shared" si="330"/>
        <v>0</v>
      </c>
      <c r="Z686" s="31">
        <f t="shared" si="331"/>
        <v>0</v>
      </c>
      <c r="AA686" s="31">
        <f>D686-Z686</f>
        <v>0</v>
      </c>
      <c r="AB686" s="37"/>
      <c r="AC686" s="32"/>
    </row>
    <row r="687" spans="1:29" s="33" customFormat="1" ht="18" customHeight="1" x14ac:dyDescent="0.2">
      <c r="A687" s="36" t="s">
        <v>37</v>
      </c>
      <c r="B687" s="31">
        <f t="shared" si="330"/>
        <v>1760856909</v>
      </c>
      <c r="C687" s="31">
        <f t="shared" si="330"/>
        <v>0</v>
      </c>
      <c r="D687" s="31">
        <f t="shared" si="330"/>
        <v>1760856909</v>
      </c>
      <c r="E687" s="31">
        <f t="shared" si="330"/>
        <v>175500</v>
      </c>
      <c r="F687" s="31">
        <f t="shared" si="330"/>
        <v>44420111.340000004</v>
      </c>
      <c r="G687" s="31">
        <f t="shared" si="330"/>
        <v>344526</v>
      </c>
      <c r="H687" s="31">
        <f t="shared" si="330"/>
        <v>0</v>
      </c>
      <c r="I687" s="31">
        <f t="shared" si="330"/>
        <v>175500</v>
      </c>
      <c r="J687" s="31">
        <f t="shared" si="330"/>
        <v>44420111.340000004</v>
      </c>
      <c r="K687" s="31">
        <f t="shared" si="330"/>
        <v>0</v>
      </c>
      <c r="L687" s="31">
        <f t="shared" si="330"/>
        <v>0</v>
      </c>
      <c r="M687" s="31">
        <f t="shared" si="330"/>
        <v>249639796.37000003</v>
      </c>
      <c r="N687" s="31">
        <f t="shared" si="330"/>
        <v>0</v>
      </c>
      <c r="O687" s="31">
        <f t="shared" si="330"/>
        <v>0</v>
      </c>
      <c r="P687" s="31">
        <f t="shared" si="330"/>
        <v>0</v>
      </c>
      <c r="Q687" s="31">
        <f t="shared" si="330"/>
        <v>0</v>
      </c>
      <c r="R687" s="31">
        <f t="shared" si="330"/>
        <v>0</v>
      </c>
      <c r="S687" s="31">
        <f t="shared" si="330"/>
        <v>0</v>
      </c>
      <c r="T687" s="31">
        <f t="shared" si="330"/>
        <v>64750</v>
      </c>
      <c r="U687" s="31">
        <f t="shared" si="330"/>
        <v>279776</v>
      </c>
      <c r="V687" s="31">
        <f t="shared" si="330"/>
        <v>0</v>
      </c>
      <c r="W687" s="31">
        <f t="shared" si="330"/>
        <v>0</v>
      </c>
      <c r="X687" s="31">
        <f t="shared" si="330"/>
        <v>0</v>
      </c>
      <c r="Y687" s="31">
        <f t="shared" si="330"/>
        <v>0</v>
      </c>
      <c r="Z687" s="31">
        <f t="shared" si="331"/>
        <v>249984322.37000003</v>
      </c>
      <c r="AA687" s="31">
        <f>D687-Z687</f>
        <v>1510872586.6299999</v>
      </c>
      <c r="AB687" s="37">
        <f>Z687/D687</f>
        <v>0.14196742568478632</v>
      </c>
      <c r="AC687" s="32"/>
    </row>
    <row r="688" spans="1:29" s="33" customFormat="1" ht="18" customHeight="1" x14ac:dyDescent="0.25">
      <c r="A688" s="38" t="s">
        <v>38</v>
      </c>
      <c r="B688" s="39">
        <f t="shared" ref="B688:AA688" si="332">SUM(B684:B687)</f>
        <v>32800365753</v>
      </c>
      <c r="C688" s="39">
        <f t="shared" si="332"/>
        <v>7.4487616075202823E-9</v>
      </c>
      <c r="D688" s="39">
        <f t="shared" si="332"/>
        <v>32800365753</v>
      </c>
      <c r="E688" s="39">
        <f t="shared" si="332"/>
        <v>7590552825.816</v>
      </c>
      <c r="F688" s="39">
        <f t="shared" si="332"/>
        <v>8174236124.4300013</v>
      </c>
      <c r="G688" s="39">
        <f t="shared" si="332"/>
        <v>3949639684.6800003</v>
      </c>
      <c r="H688" s="39">
        <f t="shared" si="332"/>
        <v>0</v>
      </c>
      <c r="I688" s="39">
        <f t="shared" si="332"/>
        <v>693369416.73999989</v>
      </c>
      <c r="J688" s="39">
        <f t="shared" si="332"/>
        <v>1754380205.5200002</v>
      </c>
      <c r="K688" s="39">
        <f t="shared" si="332"/>
        <v>0</v>
      </c>
      <c r="L688" s="39">
        <f t="shared" si="332"/>
        <v>0</v>
      </c>
      <c r="M688" s="39">
        <f t="shared" si="332"/>
        <v>3856918576.7040005</v>
      </c>
      <c r="N688" s="39">
        <f t="shared" si="332"/>
        <v>1789401786.5399997</v>
      </c>
      <c r="O688" s="39">
        <f t="shared" si="332"/>
        <v>2062448882.756</v>
      </c>
      <c r="P688" s="39">
        <f t="shared" si="332"/>
        <v>3045332739.7799997</v>
      </c>
      <c r="Q688" s="39">
        <f t="shared" si="332"/>
        <v>2486063532.0499997</v>
      </c>
      <c r="R688" s="39">
        <f t="shared" si="332"/>
        <v>1737071100.6700003</v>
      </c>
      <c r="S688" s="39">
        <f t="shared" si="332"/>
        <v>2196721286.1900001</v>
      </c>
      <c r="T688" s="39">
        <f t="shared" si="332"/>
        <v>2778770877.8399997</v>
      </c>
      <c r="U688" s="39">
        <f t="shared" si="332"/>
        <v>1170868806.8400002</v>
      </c>
      <c r="V688" s="39">
        <f t="shared" si="332"/>
        <v>0</v>
      </c>
      <c r="W688" s="39">
        <f t="shared" si="332"/>
        <v>0</v>
      </c>
      <c r="X688" s="39">
        <f t="shared" si="332"/>
        <v>0</v>
      </c>
      <c r="Y688" s="39">
        <f t="shared" si="332"/>
        <v>0</v>
      </c>
      <c r="Z688" s="39">
        <f t="shared" si="332"/>
        <v>21123597589.369999</v>
      </c>
      <c r="AA688" s="39">
        <f t="shared" si="332"/>
        <v>11676768163.629999</v>
      </c>
      <c r="AB688" s="40">
        <f>Z688/D688</f>
        <v>0.6440049403241177</v>
      </c>
      <c r="AC688" s="32"/>
    </row>
    <row r="689" spans="1:29" s="33" customFormat="1" ht="18" customHeight="1" x14ac:dyDescent="0.25">
      <c r="A689" s="41" t="s">
        <v>39</v>
      </c>
      <c r="B689" s="31">
        <f t="shared" si="330"/>
        <v>27765000</v>
      </c>
      <c r="C689" s="31">
        <f t="shared" si="330"/>
        <v>0</v>
      </c>
      <c r="D689" s="31">
        <f t="shared" si="330"/>
        <v>27765000</v>
      </c>
      <c r="E689" s="31">
        <f t="shared" si="330"/>
        <v>6852998.9499999993</v>
      </c>
      <c r="F689" s="31">
        <f t="shared" si="330"/>
        <v>6822999.6299999999</v>
      </c>
      <c r="G689" s="31">
        <f t="shared" si="330"/>
        <v>4492951.4700000007</v>
      </c>
      <c r="H689" s="31">
        <f t="shared" si="330"/>
        <v>0</v>
      </c>
      <c r="I689" s="31">
        <f t="shared" si="330"/>
        <v>13875.48</v>
      </c>
      <c r="J689" s="31">
        <f t="shared" si="330"/>
        <v>13875.48</v>
      </c>
      <c r="K689" s="31">
        <f t="shared" si="330"/>
        <v>0</v>
      </c>
      <c r="L689" s="31">
        <f t="shared" si="330"/>
        <v>0</v>
      </c>
      <c r="M689" s="31">
        <f t="shared" si="330"/>
        <v>37001.279999999999</v>
      </c>
      <c r="N689" s="31">
        <f t="shared" si="330"/>
        <v>1852454.6700000002</v>
      </c>
      <c r="O689" s="31">
        <f t="shared" si="330"/>
        <v>2655225.37</v>
      </c>
      <c r="P689" s="31">
        <f t="shared" si="330"/>
        <v>2331443.4299999997</v>
      </c>
      <c r="Q689" s="31">
        <f t="shared" si="330"/>
        <v>1769428.99</v>
      </c>
      <c r="R689" s="31">
        <f t="shared" si="330"/>
        <v>2531099.2699999996</v>
      </c>
      <c r="S689" s="31">
        <f t="shared" si="330"/>
        <v>2508595.8900000006</v>
      </c>
      <c r="T689" s="31">
        <f t="shared" si="330"/>
        <v>2085276.4500000002</v>
      </c>
      <c r="U689" s="31">
        <f t="shared" si="330"/>
        <v>2407675.0199999996</v>
      </c>
      <c r="V689" s="31">
        <f t="shared" si="330"/>
        <v>0</v>
      </c>
      <c r="W689" s="31">
        <f t="shared" si="330"/>
        <v>0</v>
      </c>
      <c r="X689" s="31">
        <f t="shared" si="330"/>
        <v>0</v>
      </c>
      <c r="Y689" s="31">
        <f t="shared" si="330"/>
        <v>0</v>
      </c>
      <c r="Z689" s="31">
        <f t="shared" ref="Z689" si="333">SUM(M689:Y689)</f>
        <v>18178200.370000001</v>
      </c>
      <c r="AA689" s="31">
        <f>D689-Z689</f>
        <v>9586799.629999999</v>
      </c>
      <c r="AB689" s="37">
        <f>Z689/D689</f>
        <v>0.65471638285611389</v>
      </c>
      <c r="AC689" s="32"/>
    </row>
    <row r="690" spans="1:29" s="33" customFormat="1" ht="18" customHeight="1" x14ac:dyDescent="0.25">
      <c r="A690" s="38" t="s">
        <v>40</v>
      </c>
      <c r="B690" s="39">
        <f t="shared" ref="B690:AA690" si="334">B689+B688</f>
        <v>32828130753</v>
      </c>
      <c r="C690" s="39">
        <f t="shared" si="334"/>
        <v>7.4487616075202823E-9</v>
      </c>
      <c r="D690" s="39">
        <f t="shared" si="334"/>
        <v>32828130753</v>
      </c>
      <c r="E690" s="39">
        <f t="shared" si="334"/>
        <v>7597405824.7659998</v>
      </c>
      <c r="F690" s="39">
        <f t="shared" si="334"/>
        <v>8181059124.0600014</v>
      </c>
      <c r="G690" s="39">
        <f t="shared" si="334"/>
        <v>3954132636.1500001</v>
      </c>
      <c r="H690" s="39">
        <f t="shared" si="334"/>
        <v>0</v>
      </c>
      <c r="I690" s="39">
        <f t="shared" si="334"/>
        <v>693383292.21999991</v>
      </c>
      <c r="J690" s="39">
        <f t="shared" si="334"/>
        <v>1754394081.0000002</v>
      </c>
      <c r="K690" s="39">
        <f t="shared" si="334"/>
        <v>0</v>
      </c>
      <c r="L690" s="39">
        <f t="shared" si="334"/>
        <v>0</v>
      </c>
      <c r="M690" s="39">
        <f t="shared" si="334"/>
        <v>3856955577.9840007</v>
      </c>
      <c r="N690" s="39">
        <f t="shared" si="334"/>
        <v>1791254241.2099998</v>
      </c>
      <c r="O690" s="39">
        <f t="shared" si="334"/>
        <v>2065104108.1259999</v>
      </c>
      <c r="P690" s="39">
        <f t="shared" si="334"/>
        <v>3047664183.2099996</v>
      </c>
      <c r="Q690" s="39">
        <f t="shared" si="334"/>
        <v>2487832961.0399995</v>
      </c>
      <c r="R690" s="39">
        <f t="shared" si="334"/>
        <v>1739602199.9400003</v>
      </c>
      <c r="S690" s="39">
        <f t="shared" si="334"/>
        <v>2199229882.0799999</v>
      </c>
      <c r="T690" s="39">
        <f t="shared" si="334"/>
        <v>2780856154.2899995</v>
      </c>
      <c r="U690" s="39">
        <f t="shared" si="334"/>
        <v>1173276481.8600001</v>
      </c>
      <c r="V690" s="39">
        <f t="shared" si="334"/>
        <v>0</v>
      </c>
      <c r="W690" s="39">
        <f t="shared" si="334"/>
        <v>0</v>
      </c>
      <c r="X690" s="39">
        <f t="shared" si="334"/>
        <v>0</v>
      </c>
      <c r="Y690" s="39">
        <f t="shared" si="334"/>
        <v>0</v>
      </c>
      <c r="Z690" s="39">
        <f t="shared" si="334"/>
        <v>21141775789.739998</v>
      </c>
      <c r="AA690" s="39">
        <f t="shared" si="334"/>
        <v>11686354963.259998</v>
      </c>
      <c r="AB690" s="40">
        <f>Z690/D690</f>
        <v>0.64401399972515816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B707+B890+B1070+B1270+B1340</f>
        <v>452741000</v>
      </c>
      <c r="C694" s="31">
        <f t="shared" ref="C694:Y699" si="335">C707+C890+C1070+C1270+C1340</f>
        <v>-1.8189894035458565E-12</v>
      </c>
      <c r="D694" s="31">
        <f t="shared" si="335"/>
        <v>452741000</v>
      </c>
      <c r="E694" s="31">
        <f t="shared" si="335"/>
        <v>96230123.890000015</v>
      </c>
      <c r="F694" s="31">
        <f t="shared" si="335"/>
        <v>110680566.36000001</v>
      </c>
      <c r="G694" s="31">
        <f t="shared" si="335"/>
        <v>63344155.309999995</v>
      </c>
      <c r="H694" s="31">
        <f t="shared" si="335"/>
        <v>0</v>
      </c>
      <c r="I694" s="31">
        <f t="shared" si="335"/>
        <v>130058.91</v>
      </c>
      <c r="J694" s="31">
        <f t="shared" si="335"/>
        <v>164361.91</v>
      </c>
      <c r="K694" s="31">
        <f t="shared" si="335"/>
        <v>0</v>
      </c>
      <c r="L694" s="31">
        <f t="shared" si="335"/>
        <v>0</v>
      </c>
      <c r="M694" s="31">
        <f t="shared" si="335"/>
        <v>376966.76</v>
      </c>
      <c r="N694" s="31">
        <f t="shared" si="335"/>
        <v>27733736.219999999</v>
      </c>
      <c r="O694" s="31">
        <f t="shared" si="335"/>
        <v>34620062.770000003</v>
      </c>
      <c r="P694" s="31">
        <f t="shared" si="335"/>
        <v>33746265.990000002</v>
      </c>
      <c r="Q694" s="31">
        <f t="shared" si="335"/>
        <v>30921171.700000003</v>
      </c>
      <c r="R694" s="31">
        <f t="shared" si="335"/>
        <v>52280396.899999999</v>
      </c>
      <c r="S694" s="31">
        <f t="shared" si="335"/>
        <v>27314635.850000005</v>
      </c>
      <c r="T694" s="31">
        <f t="shared" si="335"/>
        <v>34777574.640000008</v>
      </c>
      <c r="U694" s="31">
        <f t="shared" si="335"/>
        <v>28566580.670000006</v>
      </c>
      <c r="V694" s="31">
        <f t="shared" si="335"/>
        <v>0</v>
      </c>
      <c r="W694" s="31">
        <f t="shared" si="335"/>
        <v>0</v>
      </c>
      <c r="X694" s="31">
        <f t="shared" si="335"/>
        <v>0</v>
      </c>
      <c r="Y694" s="31">
        <f t="shared" si="335"/>
        <v>0</v>
      </c>
      <c r="Z694" s="31">
        <f>SUM(M694:Y694)</f>
        <v>270337391.5</v>
      </c>
      <c r="AA694" s="31">
        <f>D694-Z694</f>
        <v>182403608.5</v>
      </c>
      <c r="AB694" s="37">
        <f>Z694/D694</f>
        <v>0.59711267921394351</v>
      </c>
      <c r="AC694" s="32"/>
    </row>
    <row r="695" spans="1:29" s="33" customFormat="1" ht="18" customHeight="1" x14ac:dyDescent="0.2">
      <c r="A695" s="36" t="s">
        <v>35</v>
      </c>
      <c r="B695" s="31">
        <f t="shared" ref="B695:Q699" si="336">B708+B891+B1071+B1271+B1341</f>
        <v>30586767844</v>
      </c>
      <c r="C695" s="31">
        <f t="shared" si="336"/>
        <v>7.4505805969238281E-9</v>
      </c>
      <c r="D695" s="31">
        <f t="shared" si="336"/>
        <v>30586767844</v>
      </c>
      <c r="E695" s="31">
        <f t="shared" si="336"/>
        <v>7494147201.9259996</v>
      </c>
      <c r="F695" s="31">
        <f t="shared" si="336"/>
        <v>8019135446.7300014</v>
      </c>
      <c r="G695" s="31">
        <f t="shared" si="336"/>
        <v>3885951003.3700004</v>
      </c>
      <c r="H695" s="31">
        <f t="shared" si="336"/>
        <v>0</v>
      </c>
      <c r="I695" s="31">
        <f t="shared" si="336"/>
        <v>693063857.82999992</v>
      </c>
      <c r="J695" s="31">
        <f t="shared" si="336"/>
        <v>1709795732.2700002</v>
      </c>
      <c r="K695" s="31">
        <f t="shared" si="336"/>
        <v>0</v>
      </c>
      <c r="L695" s="31">
        <f t="shared" si="336"/>
        <v>0</v>
      </c>
      <c r="M695" s="31">
        <f t="shared" si="336"/>
        <v>3606901813.5740004</v>
      </c>
      <c r="N695" s="31">
        <f t="shared" si="336"/>
        <v>1761668050.3199997</v>
      </c>
      <c r="O695" s="31">
        <f t="shared" si="336"/>
        <v>2027828819.9860001</v>
      </c>
      <c r="P695" s="31">
        <f t="shared" si="336"/>
        <v>3011586473.79</v>
      </c>
      <c r="Q695" s="31">
        <f t="shared" si="336"/>
        <v>2455142360.3499999</v>
      </c>
      <c r="R695" s="31">
        <f t="shared" si="335"/>
        <v>1684790703.7700002</v>
      </c>
      <c r="S695" s="31">
        <f t="shared" si="335"/>
        <v>2169406650.3400002</v>
      </c>
      <c r="T695" s="31">
        <f t="shared" si="335"/>
        <v>2743928553.1999998</v>
      </c>
      <c r="U695" s="31">
        <f t="shared" si="335"/>
        <v>1142022450.1700001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7">SUM(M695:Y695)</f>
        <v>20603275875.5</v>
      </c>
      <c r="AA695" s="31">
        <f>D695-Z695</f>
        <v>9983491968.5</v>
      </c>
      <c r="AB695" s="37">
        <f>Z695/D695</f>
        <v>0.67360094994612529</v>
      </c>
      <c r="AC695" s="32"/>
    </row>
    <row r="696" spans="1:29" s="33" customFormat="1" ht="18" customHeight="1" x14ac:dyDescent="0.2">
      <c r="A696" s="36" t="s">
        <v>36</v>
      </c>
      <c r="B696" s="31">
        <f t="shared" si="336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7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6"/>
        <v>1760856909</v>
      </c>
      <c r="C697" s="31">
        <f t="shared" si="335"/>
        <v>0</v>
      </c>
      <c r="D697" s="31">
        <f t="shared" si="335"/>
        <v>1760856909</v>
      </c>
      <c r="E697" s="31">
        <f t="shared" si="335"/>
        <v>175500</v>
      </c>
      <c r="F697" s="31">
        <f t="shared" si="335"/>
        <v>44420111.340000004</v>
      </c>
      <c r="G697" s="31">
        <f t="shared" si="335"/>
        <v>344526</v>
      </c>
      <c r="H697" s="31">
        <f t="shared" si="335"/>
        <v>0</v>
      </c>
      <c r="I697" s="31">
        <f t="shared" si="335"/>
        <v>175500</v>
      </c>
      <c r="J697" s="31">
        <f t="shared" si="335"/>
        <v>44420111.340000004</v>
      </c>
      <c r="K697" s="31">
        <f t="shared" si="335"/>
        <v>0</v>
      </c>
      <c r="L697" s="31">
        <f t="shared" si="335"/>
        <v>0</v>
      </c>
      <c r="M697" s="31">
        <f t="shared" si="335"/>
        <v>249639796.37000003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64750</v>
      </c>
      <c r="U697" s="31">
        <f t="shared" si="335"/>
        <v>279776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7"/>
        <v>249984322.37000003</v>
      </c>
      <c r="AA697" s="31">
        <f>D697-Z697</f>
        <v>1510872586.6299999</v>
      </c>
      <c r="AB697" s="37">
        <f>Z697/D697</f>
        <v>0.14196742568478632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8">SUM(B694:B697)</f>
        <v>32800365753</v>
      </c>
      <c r="C698" s="39">
        <f t="shared" si="338"/>
        <v>7.4487616075202823E-9</v>
      </c>
      <c r="D698" s="39">
        <f t="shared" si="338"/>
        <v>32800365753</v>
      </c>
      <c r="E698" s="39">
        <f t="shared" si="338"/>
        <v>7590552825.816</v>
      </c>
      <c r="F698" s="39">
        <f t="shared" si="338"/>
        <v>8174236124.4300013</v>
      </c>
      <c r="G698" s="39">
        <f t="shared" si="338"/>
        <v>3949639684.6800003</v>
      </c>
      <c r="H698" s="39">
        <f t="shared" si="338"/>
        <v>0</v>
      </c>
      <c r="I698" s="39">
        <f t="shared" si="338"/>
        <v>693369416.73999989</v>
      </c>
      <c r="J698" s="39">
        <f t="shared" si="338"/>
        <v>1754380205.5200002</v>
      </c>
      <c r="K698" s="39">
        <f t="shared" si="338"/>
        <v>0</v>
      </c>
      <c r="L698" s="39">
        <f t="shared" si="338"/>
        <v>0</v>
      </c>
      <c r="M698" s="39">
        <f t="shared" si="338"/>
        <v>3856918576.7040005</v>
      </c>
      <c r="N698" s="39">
        <f t="shared" si="338"/>
        <v>1789401786.5399997</v>
      </c>
      <c r="O698" s="39">
        <f t="shared" si="338"/>
        <v>2062448882.756</v>
      </c>
      <c r="P698" s="39">
        <f t="shared" si="338"/>
        <v>3045332739.7799997</v>
      </c>
      <c r="Q698" s="39">
        <f t="shared" si="338"/>
        <v>2486063532.0499997</v>
      </c>
      <c r="R698" s="39">
        <f t="shared" si="338"/>
        <v>1737071100.6700003</v>
      </c>
      <c r="S698" s="39">
        <f t="shared" si="338"/>
        <v>2196721286.1900001</v>
      </c>
      <c r="T698" s="39">
        <f t="shared" si="338"/>
        <v>2778770877.8399997</v>
      </c>
      <c r="U698" s="39">
        <f t="shared" si="338"/>
        <v>1170868806.8400002</v>
      </c>
      <c r="V698" s="39">
        <f t="shared" si="338"/>
        <v>0</v>
      </c>
      <c r="W698" s="39">
        <f t="shared" si="338"/>
        <v>0</v>
      </c>
      <c r="X698" s="39">
        <f t="shared" si="338"/>
        <v>0</v>
      </c>
      <c r="Y698" s="39">
        <f t="shared" si="338"/>
        <v>0</v>
      </c>
      <c r="Z698" s="39">
        <f t="shared" si="338"/>
        <v>21123597589.369999</v>
      </c>
      <c r="AA698" s="39">
        <f t="shared" si="338"/>
        <v>11676768163.629999</v>
      </c>
      <c r="AB698" s="40">
        <f>Z698/D698</f>
        <v>0.6440049403241177</v>
      </c>
      <c r="AC698" s="32"/>
    </row>
    <row r="699" spans="1:29" s="33" customFormat="1" ht="18" customHeight="1" x14ac:dyDescent="0.25">
      <c r="A699" s="41" t="s">
        <v>39</v>
      </c>
      <c r="B699" s="31">
        <f t="shared" si="336"/>
        <v>27765000</v>
      </c>
      <c r="C699" s="31">
        <f t="shared" si="335"/>
        <v>0</v>
      </c>
      <c r="D699" s="31">
        <f t="shared" si="335"/>
        <v>27765000</v>
      </c>
      <c r="E699" s="31">
        <f t="shared" si="335"/>
        <v>6852998.9499999993</v>
      </c>
      <c r="F699" s="31">
        <f t="shared" si="335"/>
        <v>6822999.6299999999</v>
      </c>
      <c r="G699" s="31">
        <f t="shared" si="335"/>
        <v>4492951.4700000007</v>
      </c>
      <c r="H699" s="31">
        <f t="shared" si="335"/>
        <v>0</v>
      </c>
      <c r="I699" s="31">
        <f t="shared" si="335"/>
        <v>13875.48</v>
      </c>
      <c r="J699" s="31">
        <f t="shared" si="335"/>
        <v>13875.48</v>
      </c>
      <c r="K699" s="31">
        <f t="shared" si="335"/>
        <v>0</v>
      </c>
      <c r="L699" s="31">
        <f t="shared" si="335"/>
        <v>0</v>
      </c>
      <c r="M699" s="31">
        <f t="shared" si="335"/>
        <v>37001.279999999999</v>
      </c>
      <c r="N699" s="31">
        <f t="shared" si="335"/>
        <v>1852454.6700000002</v>
      </c>
      <c r="O699" s="31">
        <f t="shared" si="335"/>
        <v>2655225.37</v>
      </c>
      <c r="P699" s="31">
        <f t="shared" si="335"/>
        <v>2331443.4299999997</v>
      </c>
      <c r="Q699" s="31">
        <f t="shared" si="335"/>
        <v>1769428.99</v>
      </c>
      <c r="R699" s="31">
        <f t="shared" si="335"/>
        <v>2531099.2699999996</v>
      </c>
      <c r="S699" s="31">
        <f t="shared" si="335"/>
        <v>2508595.8900000006</v>
      </c>
      <c r="T699" s="31">
        <f t="shared" si="335"/>
        <v>2085276.4500000002</v>
      </c>
      <c r="U699" s="31">
        <f t="shared" si="335"/>
        <v>2407675.0199999996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9">SUM(M699:Y699)</f>
        <v>18178200.370000001</v>
      </c>
      <c r="AA699" s="31">
        <f>D699-Z699</f>
        <v>9586799.629999999</v>
      </c>
      <c r="AB699" s="37">
        <f>Z699/D699</f>
        <v>0.65471638285611389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40">B699+B698</f>
        <v>32828130753</v>
      </c>
      <c r="C700" s="39">
        <f t="shared" si="340"/>
        <v>7.4487616075202823E-9</v>
      </c>
      <c r="D700" s="39">
        <f t="shared" si="340"/>
        <v>32828130753</v>
      </c>
      <c r="E700" s="39">
        <f t="shared" si="340"/>
        <v>7597405824.7659998</v>
      </c>
      <c r="F700" s="39">
        <f t="shared" si="340"/>
        <v>8181059124.0600014</v>
      </c>
      <c r="G700" s="39">
        <f t="shared" si="340"/>
        <v>3954132636.1500001</v>
      </c>
      <c r="H700" s="39">
        <f t="shared" si="340"/>
        <v>0</v>
      </c>
      <c r="I700" s="39">
        <f t="shared" si="340"/>
        <v>693383292.21999991</v>
      </c>
      <c r="J700" s="39">
        <f t="shared" si="340"/>
        <v>1754394081.0000002</v>
      </c>
      <c r="K700" s="39">
        <f t="shared" si="340"/>
        <v>0</v>
      </c>
      <c r="L700" s="39">
        <f t="shared" si="340"/>
        <v>0</v>
      </c>
      <c r="M700" s="39">
        <f t="shared" si="340"/>
        <v>3856955577.9840007</v>
      </c>
      <c r="N700" s="39">
        <f t="shared" si="340"/>
        <v>1791254241.2099998</v>
      </c>
      <c r="O700" s="39">
        <f t="shared" si="340"/>
        <v>2065104108.1259999</v>
      </c>
      <c r="P700" s="39">
        <f t="shared" si="340"/>
        <v>3047664183.2099996</v>
      </c>
      <c r="Q700" s="39">
        <f t="shared" si="340"/>
        <v>2487832961.0399995</v>
      </c>
      <c r="R700" s="39">
        <f t="shared" si="340"/>
        <v>1739602199.9400003</v>
      </c>
      <c r="S700" s="39">
        <f t="shared" si="340"/>
        <v>2199229882.0799999</v>
      </c>
      <c r="T700" s="39">
        <f t="shared" si="340"/>
        <v>2780856154.2899995</v>
      </c>
      <c r="U700" s="39">
        <f t="shared" si="340"/>
        <v>1173276481.8600001</v>
      </c>
      <c r="V700" s="39">
        <f t="shared" si="340"/>
        <v>0</v>
      </c>
      <c r="W700" s="39">
        <f t="shared" si="340"/>
        <v>0</v>
      </c>
      <c r="X700" s="39">
        <f t="shared" si="340"/>
        <v>0</v>
      </c>
      <c r="Y700" s="39">
        <f t="shared" si="340"/>
        <v>0</v>
      </c>
      <c r="Z700" s="39">
        <f t="shared" si="340"/>
        <v>21141775789.739998</v>
      </c>
      <c r="AA700" s="39">
        <f t="shared" si="340"/>
        <v>11686354963.259998</v>
      </c>
      <c r="AB700" s="40">
        <f>Z700/D700</f>
        <v>0.64401399972515816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58" customFormat="1" ht="15" customHeight="1" x14ac:dyDescent="0.25">
      <c r="A703" s="30" t="s">
        <v>78</v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7"/>
    </row>
    <row r="704" spans="1:29" s="58" customFormat="1" ht="15" customHeight="1" x14ac:dyDescent="0.25">
      <c r="A704" s="30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7"/>
    </row>
    <row r="705" spans="1:2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</row>
    <row r="706" spans="1:29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</row>
    <row r="707" spans="1:29" s="33" customFormat="1" ht="18" customHeight="1" x14ac:dyDescent="0.2">
      <c r="A707" s="36" t="s">
        <v>34</v>
      </c>
      <c r="B707" s="31">
        <f t="shared" ref="B707:Q710" si="341">B717+B727+B737+B747+B757+B767+B777+B787+B797+B807+B817+B827+B837+B847+B857+B867+B877</f>
        <v>370771000</v>
      </c>
      <c r="C707" s="31">
        <f t="shared" si="341"/>
        <v>-1.8189894035458565E-12</v>
      </c>
      <c r="D707" s="31">
        <f>D717+D727+D737+D747+D757+D767+D777+D787+D797+D807+D817+D827+D837+D847+D857+D867+D877</f>
        <v>370771000</v>
      </c>
      <c r="E707" s="31">
        <f t="shared" ref="E707:Y710" si="342">E717+E727+E737+E747+E757+E767+E777+E787+E797+E807+E817+E827+E837+E847+E857+E867+E877</f>
        <v>77436401.930000022</v>
      </c>
      <c r="F707" s="31">
        <f t="shared" si="342"/>
        <v>90217588.49000001</v>
      </c>
      <c r="G707" s="31">
        <f t="shared" si="342"/>
        <v>48366048.649999999</v>
      </c>
      <c r="H707" s="31">
        <f t="shared" si="342"/>
        <v>0</v>
      </c>
      <c r="I707" s="31">
        <f t="shared" si="342"/>
        <v>0</v>
      </c>
      <c r="J707" s="31">
        <f t="shared" si="342"/>
        <v>0</v>
      </c>
      <c r="K707" s="31">
        <f t="shared" si="342"/>
        <v>0</v>
      </c>
      <c r="L707" s="31">
        <f t="shared" si="342"/>
        <v>0</v>
      </c>
      <c r="M707" s="31">
        <f t="shared" si="342"/>
        <v>0</v>
      </c>
      <c r="N707" s="31">
        <f t="shared" si="342"/>
        <v>26140387.239999998</v>
      </c>
      <c r="O707" s="31">
        <f t="shared" si="342"/>
        <v>22973072.790000003</v>
      </c>
      <c r="P707" s="31">
        <f t="shared" si="342"/>
        <v>28322941.900000002</v>
      </c>
      <c r="Q707" s="31">
        <f t="shared" si="342"/>
        <v>23402634.810000002</v>
      </c>
      <c r="R707" s="31">
        <f t="shared" si="342"/>
        <v>43060411.219999999</v>
      </c>
      <c r="S707" s="31">
        <f t="shared" si="342"/>
        <v>23754542.460000005</v>
      </c>
      <c r="T707" s="31">
        <f t="shared" si="342"/>
        <v>25934570.190000009</v>
      </c>
      <c r="U707" s="31">
        <f t="shared" si="342"/>
        <v>22431478.460000005</v>
      </c>
      <c r="V707" s="31">
        <f t="shared" si="342"/>
        <v>0</v>
      </c>
      <c r="W707" s="31">
        <f t="shared" si="342"/>
        <v>0</v>
      </c>
      <c r="X707" s="31">
        <f t="shared" si="342"/>
        <v>0</v>
      </c>
      <c r="Y707" s="31">
        <f t="shared" si="342"/>
        <v>0</v>
      </c>
      <c r="Z707" s="31">
        <f>SUM(M707:Y707)</f>
        <v>216020039.07000002</v>
      </c>
      <c r="AA707" s="31">
        <f>D707-Z707</f>
        <v>154750960.92999998</v>
      </c>
      <c r="AB707" s="37">
        <f>Z707/D707</f>
        <v>0.58262388123666631</v>
      </c>
      <c r="AC707" s="32"/>
    </row>
    <row r="708" spans="1:29" s="33" customFormat="1" ht="18" customHeight="1" x14ac:dyDescent="0.2">
      <c r="A708" s="36" t="s">
        <v>35</v>
      </c>
      <c r="B708" s="31">
        <f t="shared" si="341"/>
        <v>1684037000</v>
      </c>
      <c r="C708" s="31">
        <f t="shared" si="341"/>
        <v>7.4505805969238281E-9</v>
      </c>
      <c r="D708" s="31">
        <f t="shared" si="341"/>
        <v>1684037000</v>
      </c>
      <c r="E708" s="31">
        <f t="shared" si="341"/>
        <v>226377029.016</v>
      </c>
      <c r="F708" s="31">
        <f t="shared" si="341"/>
        <v>293018374.28000003</v>
      </c>
      <c r="G708" s="31">
        <f t="shared" si="341"/>
        <v>137926545.91</v>
      </c>
      <c r="H708" s="31">
        <f t="shared" si="341"/>
        <v>0</v>
      </c>
      <c r="I708" s="31">
        <f t="shared" si="341"/>
        <v>450021.80000000005</v>
      </c>
      <c r="J708" s="31">
        <f t="shared" si="341"/>
        <v>45060214.060000002</v>
      </c>
      <c r="K708" s="31">
        <f t="shared" si="341"/>
        <v>0</v>
      </c>
      <c r="L708" s="31">
        <f t="shared" si="341"/>
        <v>0</v>
      </c>
      <c r="M708" s="31">
        <f t="shared" si="341"/>
        <v>122770142.02399999</v>
      </c>
      <c r="N708" s="31">
        <f t="shared" si="341"/>
        <v>97463856.159999996</v>
      </c>
      <c r="O708" s="31">
        <f t="shared" si="341"/>
        <v>54024471.535999998</v>
      </c>
      <c r="P708" s="31">
        <f t="shared" si="341"/>
        <v>74438679.519999981</v>
      </c>
      <c r="Q708" s="31">
        <f t="shared" si="341"/>
        <v>75790439.559999987</v>
      </c>
      <c r="R708" s="31">
        <f t="shared" si="342"/>
        <v>69008058.660000011</v>
      </c>
      <c r="S708" s="31">
        <f t="shared" si="342"/>
        <v>103159662</v>
      </c>
      <c r="T708" s="31">
        <f t="shared" si="342"/>
        <v>87488013.349999994</v>
      </c>
      <c r="U708" s="31">
        <f t="shared" si="342"/>
        <v>50438532.560000002</v>
      </c>
      <c r="V708" s="31">
        <f t="shared" si="342"/>
        <v>0</v>
      </c>
      <c r="W708" s="31">
        <f t="shared" si="342"/>
        <v>0</v>
      </c>
      <c r="X708" s="31">
        <f t="shared" si="342"/>
        <v>0</v>
      </c>
      <c r="Y708" s="31">
        <f t="shared" si="342"/>
        <v>0</v>
      </c>
      <c r="Z708" s="31">
        <f t="shared" ref="Z708:Z710" si="343">SUM(M708:Y708)</f>
        <v>734581855.37000012</v>
      </c>
      <c r="AA708" s="31">
        <f>D708-Z708</f>
        <v>949455144.62999988</v>
      </c>
      <c r="AB708" s="37">
        <f>Z708/D708</f>
        <v>0.43620291915795206</v>
      </c>
      <c r="AC708" s="32"/>
    </row>
    <row r="709" spans="1:29" s="33" customFormat="1" ht="18" customHeight="1" x14ac:dyDescent="0.2">
      <c r="A709" s="36" t="s">
        <v>36</v>
      </c>
      <c r="B709" s="31">
        <f t="shared" si="341"/>
        <v>0</v>
      </c>
      <c r="C709" s="31">
        <f t="shared" si="341"/>
        <v>0</v>
      </c>
      <c r="D709" s="31">
        <f t="shared" si="341"/>
        <v>0</v>
      </c>
      <c r="E709" s="31">
        <f t="shared" si="341"/>
        <v>0</v>
      </c>
      <c r="F709" s="31">
        <f t="shared" si="341"/>
        <v>0</v>
      </c>
      <c r="G709" s="31">
        <f t="shared" si="341"/>
        <v>0</v>
      </c>
      <c r="H709" s="31">
        <f t="shared" si="341"/>
        <v>0</v>
      </c>
      <c r="I709" s="31">
        <f t="shared" si="341"/>
        <v>0</v>
      </c>
      <c r="J709" s="31">
        <f t="shared" si="341"/>
        <v>0</v>
      </c>
      <c r="K709" s="31">
        <f t="shared" si="341"/>
        <v>0</v>
      </c>
      <c r="L709" s="31">
        <f t="shared" si="341"/>
        <v>0</v>
      </c>
      <c r="M709" s="31">
        <f t="shared" si="341"/>
        <v>0</v>
      </c>
      <c r="N709" s="31">
        <f t="shared" si="341"/>
        <v>0</v>
      </c>
      <c r="O709" s="31">
        <f t="shared" si="341"/>
        <v>0</v>
      </c>
      <c r="P709" s="31">
        <f t="shared" si="341"/>
        <v>0</v>
      </c>
      <c r="Q709" s="31">
        <f t="shared" si="341"/>
        <v>0</v>
      </c>
      <c r="R709" s="31">
        <f t="shared" si="342"/>
        <v>0</v>
      </c>
      <c r="S709" s="31">
        <f t="shared" si="342"/>
        <v>0</v>
      </c>
      <c r="T709" s="31">
        <f t="shared" si="342"/>
        <v>0</v>
      </c>
      <c r="U709" s="31">
        <f t="shared" si="342"/>
        <v>0</v>
      </c>
      <c r="V709" s="31">
        <f t="shared" si="342"/>
        <v>0</v>
      </c>
      <c r="W709" s="31">
        <f t="shared" si="342"/>
        <v>0</v>
      </c>
      <c r="X709" s="31">
        <f t="shared" si="342"/>
        <v>0</v>
      </c>
      <c r="Y709" s="31">
        <f t="shared" si="342"/>
        <v>0</v>
      </c>
      <c r="Z709" s="31">
        <f t="shared" si="343"/>
        <v>0</v>
      </c>
      <c r="AA709" s="31">
        <f>D709-Z709</f>
        <v>0</v>
      </c>
      <c r="AB709" s="37"/>
      <c r="AC709" s="32"/>
    </row>
    <row r="710" spans="1:29" s="33" customFormat="1" ht="18" customHeight="1" x14ac:dyDescent="0.2">
      <c r="A710" s="36" t="s">
        <v>37</v>
      </c>
      <c r="B710" s="31">
        <f t="shared" si="341"/>
        <v>1760856909</v>
      </c>
      <c r="C710" s="31">
        <f t="shared" si="341"/>
        <v>0</v>
      </c>
      <c r="D710" s="31">
        <f t="shared" si="341"/>
        <v>1760856909</v>
      </c>
      <c r="E710" s="31">
        <f t="shared" si="341"/>
        <v>175500</v>
      </c>
      <c r="F710" s="31">
        <f t="shared" si="341"/>
        <v>44420111.340000004</v>
      </c>
      <c r="G710" s="31">
        <f t="shared" si="341"/>
        <v>344526</v>
      </c>
      <c r="H710" s="31">
        <f t="shared" si="341"/>
        <v>0</v>
      </c>
      <c r="I710" s="31">
        <f t="shared" si="341"/>
        <v>175500</v>
      </c>
      <c r="J710" s="31">
        <f t="shared" si="341"/>
        <v>44420111.340000004</v>
      </c>
      <c r="K710" s="31">
        <f t="shared" si="341"/>
        <v>0</v>
      </c>
      <c r="L710" s="31">
        <f t="shared" si="341"/>
        <v>0</v>
      </c>
      <c r="M710" s="31">
        <f t="shared" si="341"/>
        <v>249639796.37000003</v>
      </c>
      <c r="N710" s="31">
        <f t="shared" si="341"/>
        <v>0</v>
      </c>
      <c r="O710" s="31">
        <f t="shared" si="341"/>
        <v>0</v>
      </c>
      <c r="P710" s="31">
        <f t="shared" si="341"/>
        <v>0</v>
      </c>
      <c r="Q710" s="31">
        <f t="shared" si="341"/>
        <v>0</v>
      </c>
      <c r="R710" s="31">
        <f t="shared" si="342"/>
        <v>0</v>
      </c>
      <c r="S710" s="31">
        <f t="shared" si="342"/>
        <v>0</v>
      </c>
      <c r="T710" s="31">
        <f t="shared" si="342"/>
        <v>64750</v>
      </c>
      <c r="U710" s="31">
        <f t="shared" si="342"/>
        <v>279776</v>
      </c>
      <c r="V710" s="31">
        <f t="shared" si="342"/>
        <v>0</v>
      </c>
      <c r="W710" s="31">
        <f t="shared" si="342"/>
        <v>0</v>
      </c>
      <c r="X710" s="31">
        <f t="shared" si="342"/>
        <v>0</v>
      </c>
      <c r="Y710" s="31">
        <f t="shared" si="342"/>
        <v>0</v>
      </c>
      <c r="Z710" s="31">
        <f t="shared" si="343"/>
        <v>249984322.37000003</v>
      </c>
      <c r="AA710" s="31">
        <f>D710-Z710</f>
        <v>1510872586.6299999</v>
      </c>
      <c r="AB710" s="37">
        <f>Z710/D710</f>
        <v>0.14196742568478632</v>
      </c>
      <c r="AC710" s="32"/>
    </row>
    <row r="711" spans="1:29" s="33" customFormat="1" ht="18" customHeight="1" x14ac:dyDescent="0.25">
      <c r="A711" s="38" t="s">
        <v>38</v>
      </c>
      <c r="B711" s="39">
        <f t="shared" ref="B711:C711" si="344">SUM(B707:B710)</f>
        <v>3815664909</v>
      </c>
      <c r="C711" s="39">
        <f t="shared" si="344"/>
        <v>7.4487616075202823E-9</v>
      </c>
      <c r="D711" s="39">
        <f>SUM(D707:D710)</f>
        <v>3815664909</v>
      </c>
      <c r="E711" s="39">
        <f t="shared" ref="E711:AA711" si="345">SUM(E707:E710)</f>
        <v>303988930.94600004</v>
      </c>
      <c r="F711" s="39">
        <f t="shared" si="345"/>
        <v>427656074.11000001</v>
      </c>
      <c r="G711" s="39">
        <f t="shared" si="345"/>
        <v>186637120.56</v>
      </c>
      <c r="H711" s="39">
        <f t="shared" si="345"/>
        <v>0</v>
      </c>
      <c r="I711" s="39">
        <f t="shared" si="345"/>
        <v>625521.80000000005</v>
      </c>
      <c r="J711" s="39">
        <f t="shared" si="345"/>
        <v>89480325.400000006</v>
      </c>
      <c r="K711" s="39">
        <f t="shared" si="345"/>
        <v>0</v>
      </c>
      <c r="L711" s="39">
        <f t="shared" si="345"/>
        <v>0</v>
      </c>
      <c r="M711" s="39">
        <f t="shared" si="345"/>
        <v>372409938.39400005</v>
      </c>
      <c r="N711" s="39">
        <f t="shared" si="345"/>
        <v>123604243.39999999</v>
      </c>
      <c r="O711" s="39">
        <f t="shared" si="345"/>
        <v>76997544.326000005</v>
      </c>
      <c r="P711" s="39">
        <f t="shared" si="345"/>
        <v>102761621.41999999</v>
      </c>
      <c r="Q711" s="39">
        <f t="shared" si="345"/>
        <v>99193074.36999999</v>
      </c>
      <c r="R711" s="39">
        <f t="shared" si="345"/>
        <v>112068469.88000001</v>
      </c>
      <c r="S711" s="39">
        <f t="shared" si="345"/>
        <v>126914204.46000001</v>
      </c>
      <c r="T711" s="39">
        <f t="shared" si="345"/>
        <v>113487333.54000001</v>
      </c>
      <c r="U711" s="39">
        <f t="shared" si="345"/>
        <v>73149787.020000011</v>
      </c>
      <c r="V711" s="39">
        <f t="shared" si="345"/>
        <v>0</v>
      </c>
      <c r="W711" s="39">
        <f t="shared" si="345"/>
        <v>0</v>
      </c>
      <c r="X711" s="39">
        <f t="shared" si="345"/>
        <v>0</v>
      </c>
      <c r="Y711" s="39">
        <f t="shared" si="345"/>
        <v>0</v>
      </c>
      <c r="Z711" s="39">
        <f t="shared" si="345"/>
        <v>1200586216.8100002</v>
      </c>
      <c r="AA711" s="39">
        <f t="shared" si="345"/>
        <v>2615078692.1899996</v>
      </c>
      <c r="AB711" s="40">
        <f>Z711/D711</f>
        <v>0.3146466593484612</v>
      </c>
      <c r="AC711" s="32"/>
    </row>
    <row r="712" spans="1:29" s="33" customFormat="1" ht="18" customHeight="1" x14ac:dyDescent="0.25">
      <c r="A712" s="41" t="s">
        <v>39</v>
      </c>
      <c r="B712" s="31">
        <f t="shared" ref="B712:Y712" si="346">B722+B732+B742+B752+B762+B772+B782+B792+B802+B812+B822+B832+B842+B852+B862+B872+B882</f>
        <v>25053000</v>
      </c>
      <c r="C712" s="31">
        <f t="shared" si="346"/>
        <v>0</v>
      </c>
      <c r="D712" s="31">
        <f t="shared" si="346"/>
        <v>25053000</v>
      </c>
      <c r="E712" s="31">
        <f t="shared" si="346"/>
        <v>6157996.9899999993</v>
      </c>
      <c r="F712" s="31">
        <f t="shared" si="346"/>
        <v>6127997.6699999999</v>
      </c>
      <c r="G712" s="31">
        <f t="shared" si="346"/>
        <v>4038867.1500000008</v>
      </c>
      <c r="H712" s="31">
        <f t="shared" si="346"/>
        <v>0</v>
      </c>
      <c r="I712" s="31">
        <f t="shared" si="346"/>
        <v>0</v>
      </c>
      <c r="J712" s="31">
        <f t="shared" si="346"/>
        <v>0</v>
      </c>
      <c r="K712" s="31">
        <f t="shared" si="346"/>
        <v>0</v>
      </c>
      <c r="L712" s="31">
        <f t="shared" si="346"/>
        <v>0</v>
      </c>
      <c r="M712" s="31">
        <f t="shared" si="346"/>
        <v>0</v>
      </c>
      <c r="N712" s="31">
        <f t="shared" si="346"/>
        <v>1852454.6700000002</v>
      </c>
      <c r="O712" s="31">
        <f t="shared" si="346"/>
        <v>2201141.0500000003</v>
      </c>
      <c r="P712" s="31">
        <f t="shared" si="346"/>
        <v>2104401.2699999996</v>
      </c>
      <c r="Q712" s="31">
        <f t="shared" si="346"/>
        <v>1769428.99</v>
      </c>
      <c r="R712" s="31">
        <f t="shared" si="346"/>
        <v>2077014.9499999997</v>
      </c>
      <c r="S712" s="31">
        <f t="shared" si="346"/>
        <v>2281553.7300000004</v>
      </c>
      <c r="T712" s="31">
        <f t="shared" si="346"/>
        <v>1858234.2900000003</v>
      </c>
      <c r="U712" s="31">
        <f t="shared" si="346"/>
        <v>2180632.8599999994</v>
      </c>
      <c r="V712" s="31">
        <f t="shared" si="346"/>
        <v>0</v>
      </c>
      <c r="W712" s="31">
        <f t="shared" si="346"/>
        <v>0</v>
      </c>
      <c r="X712" s="31">
        <f t="shared" si="346"/>
        <v>0</v>
      </c>
      <c r="Y712" s="31">
        <f t="shared" si="346"/>
        <v>0</v>
      </c>
      <c r="Z712" s="31">
        <f t="shared" ref="Z712" si="347">SUM(M712:Y712)</f>
        <v>16324861.810000001</v>
      </c>
      <c r="AA712" s="31">
        <f>D712-Z712</f>
        <v>8728138.1899999995</v>
      </c>
      <c r="AB712" s="37">
        <f>Z712/D712</f>
        <v>0.65161305272821624</v>
      </c>
      <c r="AC712" s="32"/>
    </row>
    <row r="713" spans="1:29" s="33" customFormat="1" ht="18" customHeight="1" x14ac:dyDescent="0.25">
      <c r="A713" s="38" t="s">
        <v>40</v>
      </c>
      <c r="B713" s="39">
        <f t="shared" ref="B713:C713" si="348">B712+B711</f>
        <v>3840717909</v>
      </c>
      <c r="C713" s="39">
        <f t="shared" si="348"/>
        <v>7.4487616075202823E-9</v>
      </c>
      <c r="D713" s="39">
        <f>D712+D711</f>
        <v>3840717909</v>
      </c>
      <c r="E713" s="39">
        <f t="shared" ref="E713:AA713" si="349">E712+E711</f>
        <v>310146927.93600005</v>
      </c>
      <c r="F713" s="39">
        <f t="shared" si="349"/>
        <v>433784071.78000003</v>
      </c>
      <c r="G713" s="39">
        <f t="shared" si="349"/>
        <v>190675987.71000001</v>
      </c>
      <c r="H713" s="39">
        <f t="shared" si="349"/>
        <v>0</v>
      </c>
      <c r="I713" s="39">
        <f t="shared" si="349"/>
        <v>625521.80000000005</v>
      </c>
      <c r="J713" s="39">
        <f t="shared" si="349"/>
        <v>89480325.400000006</v>
      </c>
      <c r="K713" s="39">
        <f t="shared" si="349"/>
        <v>0</v>
      </c>
      <c r="L713" s="39">
        <f t="shared" si="349"/>
        <v>0</v>
      </c>
      <c r="M713" s="39">
        <f t="shared" si="349"/>
        <v>372409938.39400005</v>
      </c>
      <c r="N713" s="39">
        <f t="shared" si="349"/>
        <v>125456698.06999999</v>
      </c>
      <c r="O713" s="39">
        <f t="shared" si="349"/>
        <v>79198685.376000002</v>
      </c>
      <c r="P713" s="39">
        <f t="shared" si="349"/>
        <v>104866022.68999998</v>
      </c>
      <c r="Q713" s="39">
        <f t="shared" si="349"/>
        <v>100962503.35999998</v>
      </c>
      <c r="R713" s="39">
        <f t="shared" si="349"/>
        <v>114145484.83000001</v>
      </c>
      <c r="S713" s="39">
        <f t="shared" si="349"/>
        <v>129195758.19000001</v>
      </c>
      <c r="T713" s="39">
        <f t="shared" si="349"/>
        <v>115345567.83000001</v>
      </c>
      <c r="U713" s="39">
        <f t="shared" si="349"/>
        <v>75330419.88000001</v>
      </c>
      <c r="V713" s="39">
        <f t="shared" si="349"/>
        <v>0</v>
      </c>
      <c r="W713" s="39">
        <f t="shared" si="349"/>
        <v>0</v>
      </c>
      <c r="X713" s="39">
        <f t="shared" si="349"/>
        <v>0</v>
      </c>
      <c r="Y713" s="39">
        <f t="shared" si="349"/>
        <v>0</v>
      </c>
      <c r="Z713" s="39">
        <f t="shared" si="349"/>
        <v>1216911078.6200001</v>
      </c>
      <c r="AA713" s="39">
        <f t="shared" si="349"/>
        <v>2623806830.3799996</v>
      </c>
      <c r="AB713" s="40">
        <f>Z713/D713</f>
        <v>0.31684469087625466</v>
      </c>
      <c r="AC713" s="42"/>
    </row>
    <row r="714" spans="1:29" s="45" customFormat="1" ht="15" customHeight="1" x14ac:dyDescent="0.25">
      <c r="A714" s="43"/>
      <c r="B714" s="44"/>
      <c r="C714" s="44"/>
      <c r="D714" s="44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46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</row>
    <row r="718" spans="1:29" s="33" customFormat="1" ht="18" customHeight="1" x14ac:dyDescent="0.2">
      <c r="A718" s="36" t="s">
        <v>35</v>
      </c>
      <c r="B718" s="31">
        <f>[1]consoCURRENT!E14690</f>
        <v>500000000</v>
      </c>
      <c r="C718" s="31">
        <f>[1]consoCURRENT!F14690</f>
        <v>27327261</v>
      </c>
      <c r="D718" s="31">
        <f>[1]consoCURRENT!G14690</f>
        <v>527327261</v>
      </c>
      <c r="E718" s="31">
        <f>[1]consoCURRENT!H14690</f>
        <v>450021.80000000005</v>
      </c>
      <c r="F718" s="31">
        <f>[1]consoCURRENT!I14690</f>
        <v>48077074.170000009</v>
      </c>
      <c r="G718" s="31">
        <f>[1]consoCURRENT!J14690</f>
        <v>1278636.6000000001</v>
      </c>
      <c r="H718" s="31">
        <f>[1]consoCURRENT!K14690</f>
        <v>0</v>
      </c>
      <c r="I718" s="31">
        <f>[1]consoCURRENT!L14690</f>
        <v>450021.80000000005</v>
      </c>
      <c r="J718" s="31">
        <f>[1]consoCURRENT!M14690</f>
        <v>45060214.060000002</v>
      </c>
      <c r="K718" s="31">
        <f>[1]consoCURRENT!N14690</f>
        <v>0</v>
      </c>
      <c r="L718" s="31">
        <f>[1]consoCURRENT!O14690</f>
        <v>0</v>
      </c>
      <c r="M718" s="31">
        <f>[1]consoCURRENT!P14690</f>
        <v>122770142.02399999</v>
      </c>
      <c r="N718" s="31">
        <f>[1]consoCURRENT!Q14690</f>
        <v>0</v>
      </c>
      <c r="O718" s="31">
        <f>[1]consoCURRENT!R14690</f>
        <v>0</v>
      </c>
      <c r="P718" s="31">
        <f>[1]consoCURRENT!S14690</f>
        <v>0</v>
      </c>
      <c r="Q718" s="31">
        <f>[1]consoCURRENT!T14690</f>
        <v>1562943.7</v>
      </c>
      <c r="R718" s="31">
        <f>[1]consoCURRENT!U14690</f>
        <v>901708.05</v>
      </c>
      <c r="S718" s="31">
        <f>[1]consoCURRENT!V14690</f>
        <v>552208.3600000001</v>
      </c>
      <c r="T718" s="31">
        <f>[1]consoCURRENT!W14690</f>
        <v>564669.74</v>
      </c>
      <c r="U718" s="31">
        <f>[1]consoCURRENT!X14690</f>
        <v>713966.8600000001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0">SUM(M718:Y718)</f>
        <v>127065638.73399998</v>
      </c>
      <c r="AA718" s="31">
        <f>D718-Z718</f>
        <v>400261622.26600003</v>
      </c>
      <c r="AB718" s="37">
        <f>Z718/D718</f>
        <v>0.24096163451333494</v>
      </c>
      <c r="AC718" s="32"/>
    </row>
    <row r="719" spans="1:29" s="33" customFormat="1" ht="18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0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>[1]consoCURRENT!E14725</f>
        <v>1760856909</v>
      </c>
      <c r="C720" s="31">
        <f>[1]consoCURRENT!F14725</f>
        <v>0</v>
      </c>
      <c r="D720" s="31">
        <f>[1]consoCURRENT!G14725</f>
        <v>1760856909</v>
      </c>
      <c r="E720" s="31">
        <f>[1]consoCURRENT!H14725</f>
        <v>175500</v>
      </c>
      <c r="F720" s="31">
        <f>[1]consoCURRENT!I14725</f>
        <v>44420111.340000004</v>
      </c>
      <c r="G720" s="31">
        <f>[1]consoCURRENT!J14725</f>
        <v>344526</v>
      </c>
      <c r="H720" s="31">
        <f>[1]consoCURRENT!K14725</f>
        <v>0</v>
      </c>
      <c r="I720" s="31">
        <f>[1]consoCURRENT!L14725</f>
        <v>175500</v>
      </c>
      <c r="J720" s="31">
        <f>[1]consoCURRENT!M14725</f>
        <v>44420111.340000004</v>
      </c>
      <c r="K720" s="31">
        <f>[1]consoCURRENT!N14725</f>
        <v>0</v>
      </c>
      <c r="L720" s="31">
        <f>[1]consoCURRENT!O14725</f>
        <v>0</v>
      </c>
      <c r="M720" s="31">
        <f>[1]consoCURRENT!P14725</f>
        <v>249639796.37000003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64750</v>
      </c>
      <c r="U720" s="31">
        <f>[1]consoCURRENT!X14725</f>
        <v>279776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0"/>
        <v>249984322.37000003</v>
      </c>
      <c r="AA720" s="31">
        <f>D720-Z720</f>
        <v>1510872586.6299999</v>
      </c>
      <c r="AB720" s="37">
        <f>Z720/D720</f>
        <v>0.14196742568478632</v>
      </c>
      <c r="AC720" s="32"/>
    </row>
    <row r="721" spans="1:29" s="33" customFormat="1" ht="18" customHeight="1" x14ac:dyDescent="0.25">
      <c r="A721" s="38" t="s">
        <v>38</v>
      </c>
      <c r="B721" s="39">
        <f t="shared" ref="B721:AA721" si="351">SUM(B717:B720)</f>
        <v>2260856909</v>
      </c>
      <c r="C721" s="39">
        <f t="shared" si="351"/>
        <v>27327261</v>
      </c>
      <c r="D721" s="39">
        <f t="shared" si="351"/>
        <v>2288184170</v>
      </c>
      <c r="E721" s="39">
        <f t="shared" si="351"/>
        <v>625521.80000000005</v>
      </c>
      <c r="F721" s="39">
        <f t="shared" si="351"/>
        <v>92497185.51000002</v>
      </c>
      <c r="G721" s="39">
        <f t="shared" si="351"/>
        <v>1623162.6</v>
      </c>
      <c r="H721" s="39">
        <f t="shared" si="351"/>
        <v>0</v>
      </c>
      <c r="I721" s="39">
        <f t="shared" si="351"/>
        <v>625521.80000000005</v>
      </c>
      <c r="J721" s="39">
        <f t="shared" si="351"/>
        <v>89480325.400000006</v>
      </c>
      <c r="K721" s="39">
        <f t="shared" si="351"/>
        <v>0</v>
      </c>
      <c r="L721" s="39">
        <f t="shared" si="351"/>
        <v>0</v>
      </c>
      <c r="M721" s="39">
        <f t="shared" si="351"/>
        <v>372409938.39400005</v>
      </c>
      <c r="N721" s="39">
        <f t="shared" si="351"/>
        <v>0</v>
      </c>
      <c r="O721" s="39">
        <f t="shared" si="351"/>
        <v>0</v>
      </c>
      <c r="P721" s="39">
        <f t="shared" si="351"/>
        <v>0</v>
      </c>
      <c r="Q721" s="39">
        <f t="shared" si="351"/>
        <v>1562943.7</v>
      </c>
      <c r="R721" s="39">
        <f t="shared" si="351"/>
        <v>901708.05</v>
      </c>
      <c r="S721" s="39">
        <f t="shared" si="351"/>
        <v>552208.3600000001</v>
      </c>
      <c r="T721" s="39">
        <f t="shared" si="351"/>
        <v>629419.74</v>
      </c>
      <c r="U721" s="39">
        <f t="shared" si="351"/>
        <v>993742.8600000001</v>
      </c>
      <c r="V721" s="39">
        <f t="shared" si="351"/>
        <v>0</v>
      </c>
      <c r="W721" s="39">
        <f t="shared" si="351"/>
        <v>0</v>
      </c>
      <c r="X721" s="39">
        <f t="shared" si="351"/>
        <v>0</v>
      </c>
      <c r="Y721" s="39">
        <f t="shared" si="351"/>
        <v>0</v>
      </c>
      <c r="Z721" s="39">
        <f t="shared" si="351"/>
        <v>377049961.10400003</v>
      </c>
      <c r="AA721" s="39">
        <f t="shared" si="351"/>
        <v>1911134208.8959999</v>
      </c>
      <c r="AB721" s="40">
        <f>Z721/D721</f>
        <v>0.16478129953324519</v>
      </c>
      <c r="AC721" s="32"/>
    </row>
    <row r="722" spans="1:29" s="33" customFormat="1" ht="18" customHeight="1" x14ac:dyDescent="0.25">
      <c r="A722" s="41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2">SUM(M722:Y722)</f>
        <v>0</v>
      </c>
      <c r="AA722" s="31">
        <f>D722-Z722</f>
        <v>0</v>
      </c>
      <c r="AB722" s="37"/>
      <c r="AC722" s="32"/>
    </row>
    <row r="723" spans="1:29" s="33" customFormat="1" ht="18" customHeight="1" x14ac:dyDescent="0.25">
      <c r="A723" s="38" t="s">
        <v>40</v>
      </c>
      <c r="B723" s="39">
        <f t="shared" ref="B723:AA723" si="353">B722+B721</f>
        <v>2260856909</v>
      </c>
      <c r="C723" s="39">
        <f t="shared" si="353"/>
        <v>27327261</v>
      </c>
      <c r="D723" s="39">
        <f t="shared" si="353"/>
        <v>2288184170</v>
      </c>
      <c r="E723" s="39">
        <f t="shared" si="353"/>
        <v>625521.80000000005</v>
      </c>
      <c r="F723" s="39">
        <f t="shared" si="353"/>
        <v>92497185.51000002</v>
      </c>
      <c r="G723" s="39">
        <f t="shared" si="353"/>
        <v>1623162.6</v>
      </c>
      <c r="H723" s="39">
        <f t="shared" si="353"/>
        <v>0</v>
      </c>
      <c r="I723" s="39">
        <f t="shared" si="353"/>
        <v>625521.80000000005</v>
      </c>
      <c r="J723" s="39">
        <f t="shared" si="353"/>
        <v>89480325.400000006</v>
      </c>
      <c r="K723" s="39">
        <f t="shared" si="353"/>
        <v>0</v>
      </c>
      <c r="L723" s="39">
        <f t="shared" si="353"/>
        <v>0</v>
      </c>
      <c r="M723" s="39">
        <f t="shared" si="353"/>
        <v>372409938.39400005</v>
      </c>
      <c r="N723" s="39">
        <f t="shared" si="353"/>
        <v>0</v>
      </c>
      <c r="O723" s="39">
        <f t="shared" si="353"/>
        <v>0</v>
      </c>
      <c r="P723" s="39">
        <f t="shared" si="353"/>
        <v>0</v>
      </c>
      <c r="Q723" s="39">
        <f t="shared" si="353"/>
        <v>1562943.7</v>
      </c>
      <c r="R723" s="39">
        <f t="shared" si="353"/>
        <v>901708.05</v>
      </c>
      <c r="S723" s="39">
        <f t="shared" si="353"/>
        <v>552208.3600000001</v>
      </c>
      <c r="T723" s="39">
        <f t="shared" si="353"/>
        <v>629419.74</v>
      </c>
      <c r="U723" s="39">
        <f t="shared" si="353"/>
        <v>993742.8600000001</v>
      </c>
      <c r="V723" s="39">
        <f t="shared" si="353"/>
        <v>0</v>
      </c>
      <c r="W723" s="39">
        <f t="shared" si="353"/>
        <v>0</v>
      </c>
      <c r="X723" s="39">
        <f t="shared" si="353"/>
        <v>0</v>
      </c>
      <c r="Y723" s="39">
        <f t="shared" si="353"/>
        <v>0</v>
      </c>
      <c r="Z723" s="39">
        <f t="shared" si="353"/>
        <v>377049961.10400003</v>
      </c>
      <c r="AA723" s="39">
        <f t="shared" si="353"/>
        <v>1911134208.8959999</v>
      </c>
      <c r="AB723" s="40">
        <f>Z723/D723</f>
        <v>0.16478129953324519</v>
      </c>
      <c r="AC723" s="42"/>
    </row>
    <row r="724" spans="1:29" s="33" customFormat="1" ht="15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118739000</v>
      </c>
      <c r="C727" s="31">
        <f>[1]consoCURRENT!F14790</f>
        <v>0</v>
      </c>
      <c r="D727" s="31">
        <f>[1]consoCURRENT!G14790</f>
        <v>118739000</v>
      </c>
      <c r="E727" s="31">
        <f>[1]consoCURRENT!H14790</f>
        <v>24724196.550000001</v>
      </c>
      <c r="F727" s="31">
        <f>[1]consoCURRENT!I14790</f>
        <v>28748103.509999994</v>
      </c>
      <c r="G727" s="31">
        <f>[1]consoCURRENT!J14790</f>
        <v>14819237.17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7510789.6600000011</v>
      </c>
      <c r="O727" s="31">
        <f>[1]consoCURRENT!R14790</f>
        <v>7794993.54</v>
      </c>
      <c r="P727" s="31">
        <f>[1]consoCURRENT!S14790</f>
        <v>9418413.3499999996</v>
      </c>
      <c r="Q727" s="31">
        <f>[1]consoCURRENT!T14790</f>
        <v>7707969.7700000005</v>
      </c>
      <c r="R727" s="31">
        <f>[1]consoCURRENT!U14790</f>
        <v>13808561.01</v>
      </c>
      <c r="S727" s="31">
        <f>[1]consoCURRENT!V14790</f>
        <v>7231572.7300000004</v>
      </c>
      <c r="T727" s="31">
        <f>[1]consoCURRENT!W14790</f>
        <v>7537836.5199999996</v>
      </c>
      <c r="U727" s="31">
        <f>[1]consoCURRENT!X14790</f>
        <v>7281400.6500000004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68291537.230000004</v>
      </c>
      <c r="AA727" s="31">
        <f>D727-Z727</f>
        <v>50447462.769999996</v>
      </c>
      <c r="AB727" s="37">
        <f>Z727/D727</f>
        <v>0.57513990542281812</v>
      </c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331835000</v>
      </c>
      <c r="C728" s="31">
        <f>[1]consoCURRENT!F14903</f>
        <v>7.4505805969238281E-9</v>
      </c>
      <c r="D728" s="31">
        <f>[1]consoCURRENT!G14903</f>
        <v>331835000</v>
      </c>
      <c r="E728" s="31">
        <f>[1]consoCURRENT!H14903</f>
        <v>90276659.00999999</v>
      </c>
      <c r="F728" s="31">
        <f>[1]consoCURRENT!I14903</f>
        <v>85758075.829999983</v>
      </c>
      <c r="G728" s="31">
        <f>[1]consoCURRENT!J14903</f>
        <v>55896514.679999992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58209425.509999998</v>
      </c>
      <c r="O728" s="31">
        <f>[1]consoCURRENT!R14903</f>
        <v>5238827.1399999997</v>
      </c>
      <c r="P728" s="31">
        <f>[1]consoCURRENT!S14903</f>
        <v>26828406.359999996</v>
      </c>
      <c r="Q728" s="31">
        <f>[1]consoCURRENT!T14903</f>
        <v>27457671.350000005</v>
      </c>
      <c r="R728" s="31">
        <f>[1]consoCURRENT!U14903</f>
        <v>16898594.159999996</v>
      </c>
      <c r="S728" s="31">
        <f>[1]consoCURRENT!V14903</f>
        <v>41401810.32</v>
      </c>
      <c r="T728" s="31">
        <f>[1]consoCURRENT!W14903</f>
        <v>44354570.109999999</v>
      </c>
      <c r="U728" s="31">
        <f>[1]consoCURRENT!X14903</f>
        <v>11541944.569999998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4">SUM(M728:Y728)</f>
        <v>231931249.51999998</v>
      </c>
      <c r="AA728" s="31">
        <f>D728-Z728</f>
        <v>99903750.480000019</v>
      </c>
      <c r="AB728" s="37">
        <f>Z728/D728</f>
        <v>0.69893546346828994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4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4"/>
        <v>0</v>
      </c>
      <c r="AA730" s="31">
        <f>D730-Z730</f>
        <v>0</v>
      </c>
      <c r="AB730" s="37"/>
      <c r="AC730" s="32"/>
    </row>
    <row r="731" spans="1:29" s="33" customFormat="1" ht="18" customHeight="1" x14ac:dyDescent="0.25">
      <c r="A731" s="38" t="s">
        <v>38</v>
      </c>
      <c r="B731" s="39">
        <f t="shared" ref="B731:AA731" si="355">SUM(B727:B730)</f>
        <v>450574000</v>
      </c>
      <c r="C731" s="39">
        <f t="shared" si="355"/>
        <v>7.4505805969238281E-9</v>
      </c>
      <c r="D731" s="39">
        <f t="shared" si="355"/>
        <v>450574000</v>
      </c>
      <c r="E731" s="39">
        <f t="shared" si="355"/>
        <v>115000855.55999999</v>
      </c>
      <c r="F731" s="39">
        <f t="shared" si="355"/>
        <v>114506179.33999997</v>
      </c>
      <c r="G731" s="39">
        <f t="shared" si="355"/>
        <v>70715751.849999994</v>
      </c>
      <c r="H731" s="39">
        <f t="shared" si="355"/>
        <v>0</v>
      </c>
      <c r="I731" s="39">
        <f t="shared" si="355"/>
        <v>0</v>
      </c>
      <c r="J731" s="39">
        <f t="shared" si="355"/>
        <v>0</v>
      </c>
      <c r="K731" s="39">
        <f t="shared" si="355"/>
        <v>0</v>
      </c>
      <c r="L731" s="39">
        <f t="shared" si="355"/>
        <v>0</v>
      </c>
      <c r="M731" s="39">
        <f t="shared" si="355"/>
        <v>0</v>
      </c>
      <c r="N731" s="39">
        <f t="shared" si="355"/>
        <v>65720215.170000002</v>
      </c>
      <c r="O731" s="39">
        <f t="shared" si="355"/>
        <v>13033820.68</v>
      </c>
      <c r="P731" s="39">
        <f t="shared" si="355"/>
        <v>36246819.709999993</v>
      </c>
      <c r="Q731" s="39">
        <f t="shared" si="355"/>
        <v>35165641.120000005</v>
      </c>
      <c r="R731" s="39">
        <f t="shared" si="355"/>
        <v>30707155.169999994</v>
      </c>
      <c r="S731" s="39">
        <f t="shared" si="355"/>
        <v>48633383.049999997</v>
      </c>
      <c r="T731" s="39">
        <f t="shared" si="355"/>
        <v>51892406.629999995</v>
      </c>
      <c r="U731" s="39">
        <f t="shared" si="355"/>
        <v>18823345.219999999</v>
      </c>
      <c r="V731" s="39">
        <f t="shared" si="355"/>
        <v>0</v>
      </c>
      <c r="W731" s="39">
        <f t="shared" si="355"/>
        <v>0</v>
      </c>
      <c r="X731" s="39">
        <f t="shared" si="355"/>
        <v>0</v>
      </c>
      <c r="Y731" s="39">
        <f t="shared" si="355"/>
        <v>0</v>
      </c>
      <c r="Z731" s="39">
        <f t="shared" si="355"/>
        <v>300222786.75</v>
      </c>
      <c r="AA731" s="39">
        <f t="shared" si="355"/>
        <v>150351213.25</v>
      </c>
      <c r="AB731" s="40">
        <f>Z731/D731</f>
        <v>0.66631183057610954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9069000</v>
      </c>
      <c r="C732" s="31">
        <f>[1]consoCURRENT!F14942</f>
        <v>0</v>
      </c>
      <c r="D732" s="31">
        <f>[1]consoCURRENT!G14942</f>
        <v>9069000</v>
      </c>
      <c r="E732" s="31">
        <f>[1]consoCURRENT!H14942</f>
        <v>2174668.3199999998</v>
      </c>
      <c r="F732" s="31">
        <f>[1]consoCURRENT!I14942</f>
        <v>2144302.6800000002</v>
      </c>
      <c r="G732" s="31">
        <f>[1]consoCURRENT!J14942</f>
        <v>1401576.12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734741.88</v>
      </c>
      <c r="O732" s="31">
        <f>[1]consoCURRENT!R14942</f>
        <v>720998.40000000002</v>
      </c>
      <c r="P732" s="31">
        <f>[1]consoCURRENT!S14942</f>
        <v>718928.0399999998</v>
      </c>
      <c r="Q732" s="31">
        <f>[1]consoCURRENT!T14942</f>
        <v>724870.12000000011</v>
      </c>
      <c r="R732" s="31">
        <f>[1]consoCURRENT!U14942</f>
        <v>712325.35999999987</v>
      </c>
      <c r="S732" s="31">
        <f>[1]consoCURRENT!V14942</f>
        <v>707107.20000000019</v>
      </c>
      <c r="T732" s="31">
        <f>[1]consoCURRENT!W14942</f>
        <v>700599.36000000034</v>
      </c>
      <c r="U732" s="31">
        <f>[1]consoCURRENT!X14942</f>
        <v>700976.75999999978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6">SUM(M732:Y732)</f>
        <v>5720547.1200000001</v>
      </c>
      <c r="AA732" s="31">
        <f>D732-Z732</f>
        <v>3348452.88</v>
      </c>
      <c r="AB732" s="37">
        <f>Z732/D732</f>
        <v>0.63078036387694347</v>
      </c>
      <c r="AC732" s="32"/>
    </row>
    <row r="733" spans="1:29" s="33" customFormat="1" ht="18" customHeight="1" x14ac:dyDescent="0.25">
      <c r="A733" s="38" t="s">
        <v>40</v>
      </c>
      <c r="B733" s="39">
        <f t="shared" ref="B733:AA733" si="357">B732+B731</f>
        <v>459643000</v>
      </c>
      <c r="C733" s="39">
        <f t="shared" si="357"/>
        <v>7.4505805969238281E-9</v>
      </c>
      <c r="D733" s="39">
        <f t="shared" si="357"/>
        <v>459643000</v>
      </c>
      <c r="E733" s="39">
        <f t="shared" si="357"/>
        <v>117175523.87999998</v>
      </c>
      <c r="F733" s="39">
        <f t="shared" si="357"/>
        <v>116650482.01999998</v>
      </c>
      <c r="G733" s="39">
        <f t="shared" si="357"/>
        <v>72117327.969999999</v>
      </c>
      <c r="H733" s="39">
        <f t="shared" si="357"/>
        <v>0</v>
      </c>
      <c r="I733" s="39">
        <f t="shared" si="357"/>
        <v>0</v>
      </c>
      <c r="J733" s="39">
        <f t="shared" si="357"/>
        <v>0</v>
      </c>
      <c r="K733" s="39">
        <f t="shared" si="357"/>
        <v>0</v>
      </c>
      <c r="L733" s="39">
        <f t="shared" si="357"/>
        <v>0</v>
      </c>
      <c r="M733" s="39">
        <f t="shared" si="357"/>
        <v>0</v>
      </c>
      <c r="N733" s="39">
        <f t="shared" si="357"/>
        <v>66454957.050000004</v>
      </c>
      <c r="O733" s="39">
        <f t="shared" si="357"/>
        <v>13754819.08</v>
      </c>
      <c r="P733" s="39">
        <f t="shared" si="357"/>
        <v>36965747.749999993</v>
      </c>
      <c r="Q733" s="39">
        <f t="shared" si="357"/>
        <v>35890511.240000002</v>
      </c>
      <c r="R733" s="39">
        <f t="shared" si="357"/>
        <v>31419480.529999994</v>
      </c>
      <c r="S733" s="39">
        <f t="shared" si="357"/>
        <v>49340490.25</v>
      </c>
      <c r="T733" s="39">
        <f t="shared" si="357"/>
        <v>52593005.989999995</v>
      </c>
      <c r="U733" s="39">
        <f t="shared" si="357"/>
        <v>19524321.979999997</v>
      </c>
      <c r="V733" s="39">
        <f t="shared" si="357"/>
        <v>0</v>
      </c>
      <c r="W733" s="39">
        <f t="shared" si="357"/>
        <v>0</v>
      </c>
      <c r="X733" s="39">
        <f t="shared" si="357"/>
        <v>0</v>
      </c>
      <c r="Y733" s="39">
        <f t="shared" si="357"/>
        <v>0</v>
      </c>
      <c r="Z733" s="39">
        <f t="shared" si="357"/>
        <v>305943333.87</v>
      </c>
      <c r="AA733" s="39">
        <f t="shared" si="357"/>
        <v>153699666.13</v>
      </c>
      <c r="AB733" s="40">
        <f>Z733/D733</f>
        <v>0.66561077590651874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</row>
    <row r="736" spans="1:29" s="33" customFormat="1" ht="15" customHeight="1" x14ac:dyDescent="0.25">
      <c r="A736" s="46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22546000</v>
      </c>
      <c r="C737" s="31">
        <f>[1]consoCURRENT!F15003</f>
        <v>0</v>
      </c>
      <c r="D737" s="31">
        <f>[1]consoCURRENT!G15003</f>
        <v>22546000</v>
      </c>
      <c r="E737" s="31">
        <f>[1]consoCURRENT!H15003</f>
        <v>4738051.1100000003</v>
      </c>
      <c r="F737" s="31">
        <f>[1]consoCURRENT!I15003</f>
        <v>6470823.6100000003</v>
      </c>
      <c r="G737" s="31">
        <f>[1]consoCURRENT!J15003</f>
        <v>2974308.91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1429370.85</v>
      </c>
      <c r="O737" s="31">
        <f>[1]consoCURRENT!R15003</f>
        <v>1502448.55</v>
      </c>
      <c r="P737" s="31">
        <f>[1]consoCURRENT!S15003</f>
        <v>1806231.71</v>
      </c>
      <c r="Q737" s="31">
        <f>[1]consoCURRENT!T15003</f>
        <v>1494056.86</v>
      </c>
      <c r="R737" s="31">
        <f>[1]consoCURRENT!U15003</f>
        <v>2758583.08</v>
      </c>
      <c r="S737" s="31">
        <f>[1]consoCURRENT!V15003</f>
        <v>2218183.6699999995</v>
      </c>
      <c r="T737" s="31">
        <f>[1]consoCURRENT!W15003</f>
        <v>2134084.9700000002</v>
      </c>
      <c r="U737" s="31">
        <f>[1]consoCURRENT!X15003</f>
        <v>840223.94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14183183.630000001</v>
      </c>
      <c r="AA737" s="31">
        <f>D737-Z737</f>
        <v>8362816.3699999992</v>
      </c>
      <c r="AB737" s="37">
        <f>Z737/D737</f>
        <v>0.62907760267896751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44897000</v>
      </c>
      <c r="C738" s="31">
        <f>[1]consoCURRENT!F15116</f>
        <v>4.6566128730773926E-10</v>
      </c>
      <c r="D738" s="31">
        <f>[1]consoCURRENT!G15116</f>
        <v>44897000</v>
      </c>
      <c r="E738" s="31">
        <f>[1]consoCURRENT!H15116</f>
        <v>8401824.2699999996</v>
      </c>
      <c r="F738" s="31">
        <f>[1]consoCURRENT!I15116</f>
        <v>11945383.48</v>
      </c>
      <c r="G738" s="31">
        <f>[1]consoCURRENT!J15116</f>
        <v>7307709.75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1946566.8099999998</v>
      </c>
      <c r="O738" s="31">
        <f>[1]consoCURRENT!R15116</f>
        <v>2433709.19</v>
      </c>
      <c r="P738" s="31">
        <f>[1]consoCURRENT!S15116</f>
        <v>4021548.2700000005</v>
      </c>
      <c r="Q738" s="31">
        <f>[1]consoCURRENT!T15116</f>
        <v>4212357.290000001</v>
      </c>
      <c r="R738" s="31">
        <f>[1]consoCURRENT!U15116</f>
        <v>4197005.28</v>
      </c>
      <c r="S738" s="31">
        <f>[1]consoCURRENT!V15116</f>
        <v>3536020.9099999997</v>
      </c>
      <c r="T738" s="31">
        <f>[1]consoCURRENT!W15116</f>
        <v>4137530.67</v>
      </c>
      <c r="U738" s="31">
        <f>[1]consoCURRENT!X15116</f>
        <v>3170179.0800000005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8">SUM(M738:Y738)</f>
        <v>27654917.500000004</v>
      </c>
      <c r="AA738" s="31">
        <f>D738-Z738</f>
        <v>17242082.499999996</v>
      </c>
      <c r="AB738" s="37">
        <f>Z738/D738</f>
        <v>0.61596359444951787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8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8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59">SUM(B737:B740)</f>
        <v>67443000</v>
      </c>
      <c r="C741" s="39">
        <f t="shared" si="359"/>
        <v>4.6566128730773926E-10</v>
      </c>
      <c r="D741" s="39">
        <f t="shared" si="359"/>
        <v>67443000</v>
      </c>
      <c r="E741" s="39">
        <f t="shared" si="359"/>
        <v>13139875.379999999</v>
      </c>
      <c r="F741" s="39">
        <f t="shared" si="359"/>
        <v>18416207.09</v>
      </c>
      <c r="G741" s="39">
        <f t="shared" si="359"/>
        <v>10282018.66</v>
      </c>
      <c r="H741" s="39">
        <f t="shared" si="359"/>
        <v>0</v>
      </c>
      <c r="I741" s="39">
        <f t="shared" si="359"/>
        <v>0</v>
      </c>
      <c r="J741" s="39">
        <f t="shared" si="359"/>
        <v>0</v>
      </c>
      <c r="K741" s="39">
        <f t="shared" si="359"/>
        <v>0</v>
      </c>
      <c r="L741" s="39">
        <f t="shared" si="359"/>
        <v>0</v>
      </c>
      <c r="M741" s="39">
        <f t="shared" si="359"/>
        <v>0</v>
      </c>
      <c r="N741" s="39">
        <f t="shared" si="359"/>
        <v>3375937.66</v>
      </c>
      <c r="O741" s="39">
        <f t="shared" si="359"/>
        <v>3936157.74</v>
      </c>
      <c r="P741" s="39">
        <f t="shared" si="359"/>
        <v>5827779.9800000004</v>
      </c>
      <c r="Q741" s="39">
        <f t="shared" si="359"/>
        <v>5706414.1500000013</v>
      </c>
      <c r="R741" s="39">
        <f t="shared" si="359"/>
        <v>6955588.3600000003</v>
      </c>
      <c r="S741" s="39">
        <f t="shared" si="359"/>
        <v>5754204.5799999991</v>
      </c>
      <c r="T741" s="39">
        <f t="shared" si="359"/>
        <v>6271615.6400000006</v>
      </c>
      <c r="U741" s="39">
        <f t="shared" si="359"/>
        <v>4010403.0200000005</v>
      </c>
      <c r="V741" s="39">
        <f t="shared" si="359"/>
        <v>0</v>
      </c>
      <c r="W741" s="39">
        <f t="shared" si="359"/>
        <v>0</v>
      </c>
      <c r="X741" s="39">
        <f t="shared" si="359"/>
        <v>0</v>
      </c>
      <c r="Y741" s="39">
        <f t="shared" si="359"/>
        <v>0</v>
      </c>
      <c r="Z741" s="39">
        <f t="shared" si="359"/>
        <v>41838101.130000003</v>
      </c>
      <c r="AA741" s="39">
        <f t="shared" si="359"/>
        <v>25604898.869999997</v>
      </c>
      <c r="AB741" s="40">
        <f>Z741/D741</f>
        <v>0.62034756950313608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1573000</v>
      </c>
      <c r="C742" s="31">
        <f>[1]consoCURRENT!F15155</f>
        <v>0</v>
      </c>
      <c r="D742" s="31">
        <f>[1]consoCURRENT!G15155</f>
        <v>1573000</v>
      </c>
      <c r="E742" s="31">
        <f>[1]consoCURRENT!H15155</f>
        <v>512928.61</v>
      </c>
      <c r="F742" s="31">
        <f>[1]consoCURRENT!I15155</f>
        <v>553872.06000000006</v>
      </c>
      <c r="G742" s="31">
        <f>[1]consoCURRENT!J15155</f>
        <v>378183.36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152823.69</v>
      </c>
      <c r="O742" s="31">
        <f>[1]consoCURRENT!R15155</f>
        <v>180052.46</v>
      </c>
      <c r="P742" s="31">
        <f>[1]consoCURRENT!S15155</f>
        <v>180052.46</v>
      </c>
      <c r="Q742" s="31">
        <f>[1]consoCURRENT!T15155</f>
        <v>179969.01</v>
      </c>
      <c r="R742" s="31">
        <f>[1]consoCURRENT!U15155</f>
        <v>184811.37</v>
      </c>
      <c r="S742" s="31">
        <f>[1]consoCURRENT!V15155</f>
        <v>189091.68</v>
      </c>
      <c r="T742" s="31">
        <f>[1]consoCURRENT!W15155</f>
        <v>189091.68</v>
      </c>
      <c r="U742" s="31">
        <f>[1]consoCURRENT!X15155</f>
        <v>189091.68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0">SUM(M742:Y742)</f>
        <v>1444984.0299999998</v>
      </c>
      <c r="AA742" s="31">
        <f>D742-Z742</f>
        <v>128015.9700000002</v>
      </c>
      <c r="AB742" s="37">
        <f>Z742/D742</f>
        <v>0.91861667514303869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1">B742+B741</f>
        <v>69016000</v>
      </c>
      <c r="C743" s="39">
        <f t="shared" si="361"/>
        <v>4.6566128730773926E-10</v>
      </c>
      <c r="D743" s="39">
        <f t="shared" si="361"/>
        <v>69016000</v>
      </c>
      <c r="E743" s="39">
        <f t="shared" si="361"/>
        <v>13652803.989999998</v>
      </c>
      <c r="F743" s="39">
        <f t="shared" si="361"/>
        <v>18970079.149999999</v>
      </c>
      <c r="G743" s="39">
        <f t="shared" si="361"/>
        <v>10660202.02</v>
      </c>
      <c r="H743" s="39">
        <f t="shared" si="361"/>
        <v>0</v>
      </c>
      <c r="I743" s="39">
        <f t="shared" si="361"/>
        <v>0</v>
      </c>
      <c r="J743" s="39">
        <f t="shared" si="361"/>
        <v>0</v>
      </c>
      <c r="K743" s="39">
        <f t="shared" si="361"/>
        <v>0</v>
      </c>
      <c r="L743" s="39">
        <f t="shared" si="361"/>
        <v>0</v>
      </c>
      <c r="M743" s="39">
        <f t="shared" si="361"/>
        <v>0</v>
      </c>
      <c r="N743" s="39">
        <f t="shared" si="361"/>
        <v>3528761.35</v>
      </c>
      <c r="O743" s="39">
        <f t="shared" si="361"/>
        <v>4116210.2</v>
      </c>
      <c r="P743" s="39">
        <f t="shared" si="361"/>
        <v>6007832.4400000004</v>
      </c>
      <c r="Q743" s="39">
        <f t="shared" si="361"/>
        <v>5886383.1600000011</v>
      </c>
      <c r="R743" s="39">
        <f t="shared" si="361"/>
        <v>7140399.7300000004</v>
      </c>
      <c r="S743" s="39">
        <f t="shared" si="361"/>
        <v>5943296.2599999988</v>
      </c>
      <c r="T743" s="39">
        <f t="shared" si="361"/>
        <v>6460707.3200000003</v>
      </c>
      <c r="U743" s="39">
        <f t="shared" si="361"/>
        <v>4199494.7</v>
      </c>
      <c r="V743" s="39">
        <f t="shared" si="361"/>
        <v>0</v>
      </c>
      <c r="W743" s="39">
        <f t="shared" si="361"/>
        <v>0</v>
      </c>
      <c r="X743" s="39">
        <f t="shared" si="361"/>
        <v>0</v>
      </c>
      <c r="Y743" s="39">
        <f t="shared" si="361"/>
        <v>0</v>
      </c>
      <c r="Z743" s="39">
        <f t="shared" si="361"/>
        <v>43283085.160000004</v>
      </c>
      <c r="AA743" s="39">
        <f t="shared" si="361"/>
        <v>25732914.839999996</v>
      </c>
      <c r="AB743" s="40">
        <f>Z743/D743</f>
        <v>0.62714566419381024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</row>
    <row r="746" spans="1:29" s="33" customFormat="1" ht="15" customHeight="1" x14ac:dyDescent="0.25">
      <c r="A746" s="46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10326000</v>
      </c>
      <c r="C747" s="31">
        <f>[1]consoCURRENT!F15216</f>
        <v>0</v>
      </c>
      <c r="D747" s="31">
        <f>[1]consoCURRENT!G15216</f>
        <v>10326000</v>
      </c>
      <c r="E747" s="31">
        <f>[1]consoCURRENT!H15216</f>
        <v>2267323.79</v>
      </c>
      <c r="F747" s="31">
        <f>[1]consoCURRENT!I15216</f>
        <v>2851376.1300000004</v>
      </c>
      <c r="G747" s="31">
        <f>[1]consoCURRENT!J15216</f>
        <v>1433089.0799999998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698836</v>
      </c>
      <c r="O747" s="31">
        <f>[1]consoCURRENT!R15216</f>
        <v>720019.93</v>
      </c>
      <c r="P747" s="31">
        <f>[1]consoCURRENT!S15216</f>
        <v>848467.86</v>
      </c>
      <c r="Q747" s="31">
        <f>[1]consoCURRENT!T15216</f>
        <v>717743.07</v>
      </c>
      <c r="R747" s="31">
        <f>[1]consoCURRENT!U15216</f>
        <v>1339314.0799999998</v>
      </c>
      <c r="S747" s="31">
        <f>[1]consoCURRENT!V15216</f>
        <v>794318.98</v>
      </c>
      <c r="T747" s="31">
        <f>[1]consoCURRENT!W15216</f>
        <v>710012.29999999993</v>
      </c>
      <c r="U747" s="31">
        <f>[1]consoCURRENT!X15216</f>
        <v>723076.78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6551789</v>
      </c>
      <c r="AA747" s="31">
        <f>D747-Z747</f>
        <v>3774211</v>
      </c>
      <c r="AB747" s="37">
        <f>Z747/D747</f>
        <v>0.63449438311059458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23345000</v>
      </c>
      <c r="C748" s="31">
        <f>[1]consoCURRENT!F15329</f>
        <v>0</v>
      </c>
      <c r="D748" s="31">
        <f>[1]consoCURRENT!G15329</f>
        <v>23345000</v>
      </c>
      <c r="E748" s="31">
        <f>[1]consoCURRENT!H15329</f>
        <v>3247280.73</v>
      </c>
      <c r="F748" s="31">
        <f>[1]consoCURRENT!I15329</f>
        <v>7274461.8600000003</v>
      </c>
      <c r="G748" s="31">
        <f>[1]consoCURRENT!J15329</f>
        <v>2717737.77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255273.03</v>
      </c>
      <c r="O748" s="31">
        <f>[1]consoCURRENT!R15329</f>
        <v>1668525.8399999999</v>
      </c>
      <c r="P748" s="31">
        <f>[1]consoCURRENT!S15329</f>
        <v>1323481.8599999999</v>
      </c>
      <c r="Q748" s="31">
        <f>[1]consoCURRENT!T15329</f>
        <v>1955532.5800000005</v>
      </c>
      <c r="R748" s="31">
        <f>[1]consoCURRENT!U15329</f>
        <v>2123447.6900000004</v>
      </c>
      <c r="S748" s="31">
        <f>[1]consoCURRENT!V15329</f>
        <v>3195481.59</v>
      </c>
      <c r="T748" s="31">
        <f>[1]consoCURRENT!W15329</f>
        <v>1370435.7000000002</v>
      </c>
      <c r="U748" s="31">
        <f>[1]consoCURRENT!X15329</f>
        <v>1347302.0699999998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2">SUM(M748:Y748)</f>
        <v>13239480.359999999</v>
      </c>
      <c r="AA748" s="31">
        <f>D748-Z748</f>
        <v>10105519.640000001</v>
      </c>
      <c r="AB748" s="37">
        <f>Z748/D748</f>
        <v>0.56712273977297067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2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2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3">SUM(B747:B750)</f>
        <v>33671000</v>
      </c>
      <c r="C751" s="39">
        <f t="shared" si="363"/>
        <v>0</v>
      </c>
      <c r="D751" s="39">
        <f t="shared" si="363"/>
        <v>33671000</v>
      </c>
      <c r="E751" s="39">
        <f t="shared" si="363"/>
        <v>5514604.5199999996</v>
      </c>
      <c r="F751" s="39">
        <f t="shared" si="363"/>
        <v>10125837.99</v>
      </c>
      <c r="G751" s="39">
        <f t="shared" si="363"/>
        <v>4150826.8499999996</v>
      </c>
      <c r="H751" s="39">
        <f t="shared" si="363"/>
        <v>0</v>
      </c>
      <c r="I751" s="39">
        <f t="shared" si="363"/>
        <v>0</v>
      </c>
      <c r="J751" s="39">
        <f t="shared" si="363"/>
        <v>0</v>
      </c>
      <c r="K751" s="39">
        <f t="shared" si="363"/>
        <v>0</v>
      </c>
      <c r="L751" s="39">
        <f t="shared" si="363"/>
        <v>0</v>
      </c>
      <c r="M751" s="39">
        <f t="shared" si="363"/>
        <v>0</v>
      </c>
      <c r="N751" s="39">
        <f t="shared" si="363"/>
        <v>954109.03</v>
      </c>
      <c r="O751" s="39">
        <f t="shared" si="363"/>
        <v>2388545.77</v>
      </c>
      <c r="P751" s="39">
        <f t="shared" si="363"/>
        <v>2171949.7199999997</v>
      </c>
      <c r="Q751" s="39">
        <f t="shared" si="363"/>
        <v>2673275.6500000004</v>
      </c>
      <c r="R751" s="39">
        <f t="shared" si="363"/>
        <v>3462761.7700000005</v>
      </c>
      <c r="S751" s="39">
        <f t="shared" si="363"/>
        <v>3989800.57</v>
      </c>
      <c r="T751" s="39">
        <f t="shared" si="363"/>
        <v>2080448</v>
      </c>
      <c r="U751" s="39">
        <f t="shared" si="363"/>
        <v>2070378.8499999999</v>
      </c>
      <c r="V751" s="39">
        <f t="shared" si="363"/>
        <v>0</v>
      </c>
      <c r="W751" s="39">
        <f t="shared" si="363"/>
        <v>0</v>
      </c>
      <c r="X751" s="39">
        <f t="shared" si="363"/>
        <v>0</v>
      </c>
      <c r="Y751" s="39">
        <f t="shared" si="363"/>
        <v>0</v>
      </c>
      <c r="Z751" s="39">
        <f t="shared" si="363"/>
        <v>19791269.359999999</v>
      </c>
      <c r="AA751" s="39">
        <f t="shared" si="363"/>
        <v>13879730.640000001</v>
      </c>
      <c r="AB751" s="40">
        <f>Z751/D751</f>
        <v>0.58778383059606187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604000</v>
      </c>
      <c r="C752" s="31">
        <f>[1]consoCURRENT!F15368</f>
        <v>0</v>
      </c>
      <c r="D752" s="31">
        <f>[1]consoCURRENT!G15368</f>
        <v>604000</v>
      </c>
      <c r="E752" s="31">
        <f>[1]consoCURRENT!H15368</f>
        <v>157997.53</v>
      </c>
      <c r="F752" s="31">
        <f>[1]consoCURRENT!I15368</f>
        <v>157996.79999999999</v>
      </c>
      <c r="G752" s="31">
        <f>[1]consoCURRENT!J15368</f>
        <v>105913.48999999999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52665.599999999999</v>
      </c>
      <c r="O752" s="31">
        <f>[1]consoCURRENT!R15368</f>
        <v>52665.599999999999</v>
      </c>
      <c r="P752" s="31">
        <f>[1]consoCURRENT!S15368</f>
        <v>52666.33</v>
      </c>
      <c r="Q752" s="31">
        <f>[1]consoCURRENT!T15368</f>
        <v>52665.599999999999</v>
      </c>
      <c r="R752" s="31">
        <f>[1]consoCURRENT!U15368</f>
        <v>52665.599999999999</v>
      </c>
      <c r="S752" s="31">
        <f>[1]consoCURRENT!V15368</f>
        <v>52665.599999999999</v>
      </c>
      <c r="T752" s="31">
        <f>[1]consoCURRENT!W15368</f>
        <v>52815.67</v>
      </c>
      <c r="U752" s="31">
        <f>[1]consoCURRENT!X15368</f>
        <v>53097.82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4">SUM(M752:Y752)</f>
        <v>421907.81999999995</v>
      </c>
      <c r="AA752" s="31">
        <f>D752-Z752</f>
        <v>182092.18000000005</v>
      </c>
      <c r="AB752" s="37">
        <f>Z752/D752</f>
        <v>0.69852288079470193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5">B752+B751</f>
        <v>34275000</v>
      </c>
      <c r="C753" s="39">
        <f t="shared" si="365"/>
        <v>0</v>
      </c>
      <c r="D753" s="39">
        <f t="shared" si="365"/>
        <v>34275000</v>
      </c>
      <c r="E753" s="39">
        <f t="shared" si="365"/>
        <v>5672602.0499999998</v>
      </c>
      <c r="F753" s="39">
        <f t="shared" si="365"/>
        <v>10283834.790000001</v>
      </c>
      <c r="G753" s="39">
        <f t="shared" si="365"/>
        <v>4256740.34</v>
      </c>
      <c r="H753" s="39">
        <f t="shared" si="365"/>
        <v>0</v>
      </c>
      <c r="I753" s="39">
        <f t="shared" si="365"/>
        <v>0</v>
      </c>
      <c r="J753" s="39">
        <f t="shared" si="365"/>
        <v>0</v>
      </c>
      <c r="K753" s="39">
        <f t="shared" si="365"/>
        <v>0</v>
      </c>
      <c r="L753" s="39">
        <f t="shared" si="365"/>
        <v>0</v>
      </c>
      <c r="M753" s="39">
        <f t="shared" si="365"/>
        <v>0</v>
      </c>
      <c r="N753" s="39">
        <f t="shared" si="365"/>
        <v>1006774.63</v>
      </c>
      <c r="O753" s="39">
        <f t="shared" si="365"/>
        <v>2441211.37</v>
      </c>
      <c r="P753" s="39">
        <f t="shared" si="365"/>
        <v>2224616.0499999998</v>
      </c>
      <c r="Q753" s="39">
        <f t="shared" si="365"/>
        <v>2725941.2500000005</v>
      </c>
      <c r="R753" s="39">
        <f t="shared" si="365"/>
        <v>3515427.3700000006</v>
      </c>
      <c r="S753" s="39">
        <f t="shared" si="365"/>
        <v>4042466.17</v>
      </c>
      <c r="T753" s="39">
        <f t="shared" si="365"/>
        <v>2133263.67</v>
      </c>
      <c r="U753" s="39">
        <f t="shared" si="365"/>
        <v>2123476.67</v>
      </c>
      <c r="V753" s="39">
        <f t="shared" si="365"/>
        <v>0</v>
      </c>
      <c r="W753" s="39">
        <f t="shared" si="365"/>
        <v>0</v>
      </c>
      <c r="X753" s="39">
        <f t="shared" si="365"/>
        <v>0</v>
      </c>
      <c r="Y753" s="39">
        <f t="shared" si="365"/>
        <v>0</v>
      </c>
      <c r="Z753" s="39">
        <f t="shared" si="365"/>
        <v>20213177.18</v>
      </c>
      <c r="AA753" s="39">
        <f t="shared" si="365"/>
        <v>14061822.82</v>
      </c>
      <c r="AB753" s="40">
        <f>Z753/D753</f>
        <v>0.58973529336250907</v>
      </c>
      <c r="AC753" s="42"/>
    </row>
    <row r="754" spans="1:29" s="33" customFormat="1" ht="10.7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0.7" customHeight="1" x14ac:dyDescent="0.25">
      <c r="A755" s="46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9536000</v>
      </c>
      <c r="C757" s="31">
        <f>[1]consoCURRENT!F15429</f>
        <v>0</v>
      </c>
      <c r="D757" s="31">
        <f>[1]consoCURRENT!G15429</f>
        <v>9536000</v>
      </c>
      <c r="E757" s="31">
        <f>[1]consoCURRENT!H15429</f>
        <v>1337003.5899999999</v>
      </c>
      <c r="F757" s="31">
        <f>[1]consoCURRENT!I15429</f>
        <v>1639805.52</v>
      </c>
      <c r="G757" s="31">
        <f>[1]consoCURRENT!J15429</f>
        <v>976067.51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385320</v>
      </c>
      <c r="O757" s="31">
        <f>[1]consoCURRENT!R15429</f>
        <v>447307.36</v>
      </c>
      <c r="P757" s="31">
        <f>[1]consoCURRENT!S15429</f>
        <v>504376.23</v>
      </c>
      <c r="Q757" s="31">
        <f>[1]consoCURRENT!T15429</f>
        <v>353403</v>
      </c>
      <c r="R757" s="31">
        <f>[1]consoCURRENT!U15429</f>
        <v>808894.94</v>
      </c>
      <c r="S757" s="31">
        <f>[1]consoCURRENT!V15429</f>
        <v>477507.58</v>
      </c>
      <c r="T757" s="31">
        <f>[1]consoCURRENT!W15429</f>
        <v>520606.89</v>
      </c>
      <c r="U757" s="31">
        <f>[1]consoCURRENT!X15429</f>
        <v>455460.62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3952876.62</v>
      </c>
      <c r="AA757" s="31">
        <f>D757-Z757</f>
        <v>5583123.3799999999</v>
      </c>
      <c r="AB757" s="37">
        <f>Z757/D757</f>
        <v>0.41452145763422821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29741000</v>
      </c>
      <c r="C758" s="31">
        <f>[1]consoCURRENT!F15542</f>
        <v>0</v>
      </c>
      <c r="D758" s="31">
        <f>[1]consoCURRENT!G15542</f>
        <v>29741000</v>
      </c>
      <c r="E758" s="31">
        <f>[1]consoCURRENT!H15542</f>
        <v>6662075.4299999997</v>
      </c>
      <c r="F758" s="31">
        <f>[1]consoCURRENT!I15542</f>
        <v>7468344.5</v>
      </c>
      <c r="G758" s="31">
        <f>[1]consoCURRENT!J15542</f>
        <v>7054980.9100000001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1203814.3199999998</v>
      </c>
      <c r="O758" s="31">
        <f>[1]consoCURRENT!R15542</f>
        <v>3721183.53</v>
      </c>
      <c r="P758" s="31">
        <f>[1]consoCURRENT!S15542</f>
        <v>1737077.58</v>
      </c>
      <c r="Q758" s="31">
        <f>[1]consoCURRENT!T15542</f>
        <v>3660501.7700000005</v>
      </c>
      <c r="R758" s="31">
        <f>[1]consoCURRENT!U15542</f>
        <v>2746109.66</v>
      </c>
      <c r="S758" s="31">
        <f>[1]consoCURRENT!V15542</f>
        <v>1061733.07</v>
      </c>
      <c r="T758" s="31">
        <f>[1]consoCURRENT!W15542</f>
        <v>4557421.0100000007</v>
      </c>
      <c r="U758" s="31">
        <f>[1]consoCURRENT!X15542</f>
        <v>2497559.9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6">SUM(M758:Y758)</f>
        <v>21185400.84</v>
      </c>
      <c r="AA758" s="31">
        <f>D758-Z758</f>
        <v>8555599.1600000001</v>
      </c>
      <c r="AB758" s="37">
        <f>Z758/D758</f>
        <v>0.71232980868161799</v>
      </c>
      <c r="AC758" s="32"/>
    </row>
    <row r="759" spans="1:29" s="33" customFormat="1" ht="18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6"/>
        <v>0</v>
      </c>
      <c r="AA759" s="31">
        <f>D759-Z759</f>
        <v>0</v>
      </c>
      <c r="AB759" s="37"/>
      <c r="AC759" s="31"/>
    </row>
    <row r="760" spans="1:29" s="33" customFormat="1" ht="18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6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67">SUM(B757:B760)</f>
        <v>39277000</v>
      </c>
      <c r="C761" s="39">
        <f t="shared" si="367"/>
        <v>0</v>
      </c>
      <c r="D761" s="39">
        <f t="shared" si="367"/>
        <v>39277000</v>
      </c>
      <c r="E761" s="39">
        <f t="shared" si="367"/>
        <v>7999079.0199999996</v>
      </c>
      <c r="F761" s="39">
        <f t="shared" si="367"/>
        <v>9108150.0199999996</v>
      </c>
      <c r="G761" s="39">
        <f t="shared" si="367"/>
        <v>8031048.4199999999</v>
      </c>
      <c r="H761" s="39">
        <f t="shared" si="367"/>
        <v>0</v>
      </c>
      <c r="I761" s="39">
        <f t="shared" si="367"/>
        <v>0</v>
      </c>
      <c r="J761" s="39">
        <f t="shared" si="367"/>
        <v>0</v>
      </c>
      <c r="K761" s="39">
        <f t="shared" si="367"/>
        <v>0</v>
      </c>
      <c r="L761" s="39">
        <f t="shared" si="367"/>
        <v>0</v>
      </c>
      <c r="M761" s="39">
        <f t="shared" si="367"/>
        <v>0</v>
      </c>
      <c r="N761" s="39">
        <f t="shared" si="367"/>
        <v>1589134.3199999998</v>
      </c>
      <c r="O761" s="39">
        <f t="shared" si="367"/>
        <v>4168490.8899999997</v>
      </c>
      <c r="P761" s="39">
        <f t="shared" si="367"/>
        <v>2241453.81</v>
      </c>
      <c r="Q761" s="39">
        <f t="shared" si="367"/>
        <v>4013904.7700000005</v>
      </c>
      <c r="R761" s="39">
        <f t="shared" si="367"/>
        <v>3555004.6</v>
      </c>
      <c r="S761" s="39">
        <f t="shared" si="367"/>
        <v>1539240.6500000001</v>
      </c>
      <c r="T761" s="39">
        <f t="shared" si="367"/>
        <v>5078027.9000000004</v>
      </c>
      <c r="U761" s="39">
        <f t="shared" si="367"/>
        <v>2953020.52</v>
      </c>
      <c r="V761" s="39">
        <f t="shared" si="367"/>
        <v>0</v>
      </c>
      <c r="W761" s="39">
        <f t="shared" si="367"/>
        <v>0</v>
      </c>
      <c r="X761" s="39">
        <f t="shared" si="367"/>
        <v>0</v>
      </c>
      <c r="Y761" s="39">
        <f t="shared" si="367"/>
        <v>0</v>
      </c>
      <c r="Z761" s="39">
        <f t="shared" si="367"/>
        <v>25138277.460000001</v>
      </c>
      <c r="AA761" s="39">
        <f t="shared" si="367"/>
        <v>14138722.539999999</v>
      </c>
      <c r="AB761" s="40">
        <f>Z761/D761</f>
        <v>0.6400253955240981</v>
      </c>
      <c r="AC761" s="32"/>
    </row>
    <row r="762" spans="1:29" s="33" customFormat="1" ht="14.45" customHeight="1" x14ac:dyDescent="0.25">
      <c r="A762" s="41" t="s">
        <v>39</v>
      </c>
      <c r="B762" s="31">
        <f>[1]consoCURRENT!E15581</f>
        <v>355000</v>
      </c>
      <c r="C762" s="31">
        <f>[1]consoCURRENT!F15581</f>
        <v>0</v>
      </c>
      <c r="D762" s="31">
        <f>[1]consoCURRENT!G15581</f>
        <v>355000</v>
      </c>
      <c r="E762" s="31">
        <f>[1]consoCURRENT!H15581</f>
        <v>135471.12</v>
      </c>
      <c r="F762" s="31">
        <f>[1]consoCURRENT!I15581</f>
        <v>138291.94999999998</v>
      </c>
      <c r="G762" s="31">
        <f>[1]consoCURRENT!J15581</f>
        <v>47340.19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89294.76</v>
      </c>
      <c r="P762" s="31">
        <f>[1]consoCURRENT!S15581</f>
        <v>46176.36</v>
      </c>
      <c r="Q762" s="31">
        <f>[1]consoCURRENT!T15581</f>
        <v>46176.38</v>
      </c>
      <c r="R762" s="31">
        <f>[1]consoCURRENT!U15581</f>
        <v>46098.14</v>
      </c>
      <c r="S762" s="31">
        <f>[1]consoCURRENT!V15581</f>
        <v>46017.43</v>
      </c>
      <c r="T762" s="31">
        <f>[1]consoCURRENT!W15581</f>
        <v>23562.43</v>
      </c>
      <c r="U762" s="31">
        <f>[1]consoCURRENT!X15581</f>
        <v>23777.759999999998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8">SUM(M762:Y762)</f>
        <v>321103.26</v>
      </c>
      <c r="AA762" s="31">
        <f>D762-Z762</f>
        <v>33896.739999999991</v>
      </c>
      <c r="AB762" s="37">
        <f>Z762/D762</f>
        <v>0.90451622535211273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69">B762+B761</f>
        <v>39632000</v>
      </c>
      <c r="C763" s="39">
        <f t="shared" si="369"/>
        <v>0</v>
      </c>
      <c r="D763" s="39">
        <f t="shared" si="369"/>
        <v>39632000</v>
      </c>
      <c r="E763" s="39">
        <f t="shared" si="369"/>
        <v>8134550.1399999997</v>
      </c>
      <c r="F763" s="39">
        <f t="shared" si="369"/>
        <v>9246441.9699999988</v>
      </c>
      <c r="G763" s="39">
        <f t="shared" si="369"/>
        <v>8078388.6100000003</v>
      </c>
      <c r="H763" s="39">
        <f t="shared" si="369"/>
        <v>0</v>
      </c>
      <c r="I763" s="39">
        <f t="shared" si="369"/>
        <v>0</v>
      </c>
      <c r="J763" s="39">
        <f t="shared" si="369"/>
        <v>0</v>
      </c>
      <c r="K763" s="39">
        <f t="shared" si="369"/>
        <v>0</v>
      </c>
      <c r="L763" s="39">
        <f t="shared" si="369"/>
        <v>0</v>
      </c>
      <c r="M763" s="39">
        <f t="shared" si="369"/>
        <v>0</v>
      </c>
      <c r="N763" s="39">
        <f t="shared" si="369"/>
        <v>1589134.3199999998</v>
      </c>
      <c r="O763" s="39">
        <f t="shared" si="369"/>
        <v>4257785.6499999994</v>
      </c>
      <c r="P763" s="39">
        <f t="shared" si="369"/>
        <v>2287630.17</v>
      </c>
      <c r="Q763" s="39">
        <f t="shared" si="369"/>
        <v>4060081.1500000004</v>
      </c>
      <c r="R763" s="39">
        <f t="shared" si="369"/>
        <v>3601102.74</v>
      </c>
      <c r="S763" s="39">
        <f t="shared" si="369"/>
        <v>1585258.08</v>
      </c>
      <c r="T763" s="39">
        <f t="shared" si="369"/>
        <v>5101590.33</v>
      </c>
      <c r="U763" s="39">
        <f t="shared" si="369"/>
        <v>2976798.28</v>
      </c>
      <c r="V763" s="39">
        <f t="shared" si="369"/>
        <v>0</v>
      </c>
      <c r="W763" s="39">
        <f t="shared" si="369"/>
        <v>0</v>
      </c>
      <c r="X763" s="39">
        <f t="shared" si="369"/>
        <v>0</v>
      </c>
      <c r="Y763" s="39">
        <f t="shared" si="369"/>
        <v>0</v>
      </c>
      <c r="Z763" s="39">
        <f t="shared" si="369"/>
        <v>25459380.720000003</v>
      </c>
      <c r="AA763" s="39">
        <f t="shared" si="369"/>
        <v>14172619.279999999</v>
      </c>
      <c r="AB763" s="40">
        <f>Z763/D763</f>
        <v>0.64239454784012928</v>
      </c>
      <c r="AC763" s="42"/>
    </row>
    <row r="764" spans="1:29" s="33" customFormat="1" ht="15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5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19714000</v>
      </c>
      <c r="C767" s="31">
        <f>[1]consoCURRENT!F15642</f>
        <v>0</v>
      </c>
      <c r="D767" s="31">
        <f>[1]consoCURRENT!G15642</f>
        <v>19714000</v>
      </c>
      <c r="E767" s="31">
        <f>[1]consoCURRENT!H15642</f>
        <v>4546445.1399999997</v>
      </c>
      <c r="F767" s="31">
        <f>[1]consoCURRENT!I15642</f>
        <v>5432808.7600000007</v>
      </c>
      <c r="G767" s="31">
        <f>[1]consoCURRENT!J15642</f>
        <v>2372255.9200000004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1444949.07</v>
      </c>
      <c r="O767" s="31">
        <f>[1]consoCURRENT!R15642</f>
        <v>1400928.1</v>
      </c>
      <c r="P767" s="31">
        <f>[1]consoCURRENT!S15642</f>
        <v>1700567.9700000002</v>
      </c>
      <c r="Q767" s="31">
        <f>[1]consoCURRENT!T15642</f>
        <v>1425863.33</v>
      </c>
      <c r="R767" s="31">
        <f>[1]consoCURRENT!U15642</f>
        <v>2640560.25</v>
      </c>
      <c r="S767" s="31">
        <f>[1]consoCURRENT!V15642</f>
        <v>1366385.18</v>
      </c>
      <c r="T767" s="31">
        <f>[1]consoCURRENT!W15642</f>
        <v>1417050.1</v>
      </c>
      <c r="U767" s="31">
        <f>[1]consoCURRENT!X15642</f>
        <v>955205.82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12351509.82</v>
      </c>
      <c r="AA767" s="31">
        <f>D767-Z767</f>
        <v>7362490.1799999997</v>
      </c>
      <c r="AB767" s="37">
        <f>Z767/D767</f>
        <v>0.62653494065131377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83981000</v>
      </c>
      <c r="C768" s="31">
        <f>[1]consoCURRENT!F15755</f>
        <v>0</v>
      </c>
      <c r="D768" s="31">
        <f>[1]consoCURRENT!G15755</f>
        <v>83981000</v>
      </c>
      <c r="E768" s="31">
        <f>[1]consoCURRENT!H15755</f>
        <v>14677892.879999999</v>
      </c>
      <c r="F768" s="31">
        <f>[1]consoCURRENT!I15755</f>
        <v>17881253.890000004</v>
      </c>
      <c r="G768" s="31">
        <f>[1]consoCURRENT!J15755</f>
        <v>13439452.970000001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3134148.7200000007</v>
      </c>
      <c r="O768" s="31">
        <f>[1]consoCURRENT!R15755</f>
        <v>5488912.5700000003</v>
      </c>
      <c r="P768" s="31">
        <f>[1]consoCURRENT!S15755</f>
        <v>6054831.5899999999</v>
      </c>
      <c r="Q768" s="31">
        <f>[1]consoCURRENT!T15755</f>
        <v>5779843.3800000008</v>
      </c>
      <c r="R768" s="31">
        <f>[1]consoCURRENT!U15755</f>
        <v>5899186.9800000004</v>
      </c>
      <c r="S768" s="31">
        <f>[1]consoCURRENT!V15755</f>
        <v>6202223.5300000003</v>
      </c>
      <c r="T768" s="31">
        <f>[1]consoCURRENT!W15755</f>
        <v>6534117</v>
      </c>
      <c r="U768" s="31">
        <f>[1]consoCURRENT!X15755</f>
        <v>6905335.9700000007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0">SUM(M768:Y768)</f>
        <v>45998599.740000002</v>
      </c>
      <c r="AA768" s="31">
        <f>D768-Z768</f>
        <v>37982400.259999998</v>
      </c>
      <c r="AB768" s="37">
        <f>Z768/D768</f>
        <v>0.54772626832259685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0"/>
        <v>0</v>
      </c>
      <c r="AA769" s="31">
        <f>D769-Z769</f>
        <v>0</v>
      </c>
      <c r="AB769" s="37"/>
      <c r="AC769" s="32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0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1">SUM(B767:B770)</f>
        <v>103695000</v>
      </c>
      <c r="C771" s="39">
        <f t="shared" si="371"/>
        <v>0</v>
      </c>
      <c r="D771" s="39">
        <f t="shared" si="371"/>
        <v>103695000</v>
      </c>
      <c r="E771" s="39">
        <f t="shared" si="371"/>
        <v>19224338.02</v>
      </c>
      <c r="F771" s="39">
        <f t="shared" si="371"/>
        <v>23314062.650000006</v>
      </c>
      <c r="G771" s="39">
        <f t="shared" si="371"/>
        <v>15811708.890000001</v>
      </c>
      <c r="H771" s="39">
        <f t="shared" si="371"/>
        <v>0</v>
      </c>
      <c r="I771" s="39">
        <f t="shared" si="371"/>
        <v>0</v>
      </c>
      <c r="J771" s="39">
        <f t="shared" si="371"/>
        <v>0</v>
      </c>
      <c r="K771" s="39">
        <f t="shared" si="371"/>
        <v>0</v>
      </c>
      <c r="L771" s="39">
        <f t="shared" si="371"/>
        <v>0</v>
      </c>
      <c r="M771" s="39">
        <f t="shared" si="371"/>
        <v>0</v>
      </c>
      <c r="N771" s="39">
        <f t="shared" si="371"/>
        <v>4579097.790000001</v>
      </c>
      <c r="O771" s="39">
        <f t="shared" si="371"/>
        <v>6889840.6699999999</v>
      </c>
      <c r="P771" s="39">
        <f t="shared" si="371"/>
        <v>7755399.5600000005</v>
      </c>
      <c r="Q771" s="39">
        <f t="shared" si="371"/>
        <v>7205706.7100000009</v>
      </c>
      <c r="R771" s="39">
        <f t="shared" si="371"/>
        <v>8539747.2300000004</v>
      </c>
      <c r="S771" s="39">
        <f t="shared" si="371"/>
        <v>7568608.71</v>
      </c>
      <c r="T771" s="39">
        <f t="shared" si="371"/>
        <v>7951167.0999999996</v>
      </c>
      <c r="U771" s="39">
        <f t="shared" si="371"/>
        <v>7860541.790000001</v>
      </c>
      <c r="V771" s="39">
        <f t="shared" si="371"/>
        <v>0</v>
      </c>
      <c r="W771" s="39">
        <f t="shared" si="371"/>
        <v>0</v>
      </c>
      <c r="X771" s="39">
        <f t="shared" si="371"/>
        <v>0</v>
      </c>
      <c r="Y771" s="39">
        <f t="shared" si="371"/>
        <v>0</v>
      </c>
      <c r="Z771" s="39">
        <f t="shared" si="371"/>
        <v>58350109.560000002</v>
      </c>
      <c r="AA771" s="39">
        <f t="shared" si="371"/>
        <v>45344890.439999998</v>
      </c>
      <c r="AB771" s="40">
        <f>Z771/D771</f>
        <v>0.56270899811948505</v>
      </c>
      <c r="AC771" s="32"/>
    </row>
    <row r="772" spans="1:29" s="33" customFormat="1" ht="18" customHeight="1" x14ac:dyDescent="0.25">
      <c r="A772" s="41" t="s">
        <v>39</v>
      </c>
      <c r="B772" s="31">
        <f>[1]consoCURRENT!E15794</f>
        <v>1129000</v>
      </c>
      <c r="C772" s="31">
        <f>[1]consoCURRENT!F15794</f>
        <v>0</v>
      </c>
      <c r="D772" s="31">
        <f>[1]consoCURRENT!G15794</f>
        <v>1129000</v>
      </c>
      <c r="E772" s="31">
        <f>[1]consoCURRENT!H15794</f>
        <v>359922.97000000003</v>
      </c>
      <c r="F772" s="31">
        <f>[1]consoCURRENT!I15794</f>
        <v>210953.05</v>
      </c>
      <c r="G772" s="31">
        <f>[1]consoCURRENT!J15794</f>
        <v>210958.59000000003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105470.88</v>
      </c>
      <c r="O772" s="31">
        <f>[1]consoCURRENT!R15794</f>
        <v>105470.88</v>
      </c>
      <c r="P772" s="31">
        <f>[1]consoCURRENT!S15794</f>
        <v>148981.21000000002</v>
      </c>
      <c r="Q772" s="31">
        <f>[1]consoCURRENT!T15794</f>
        <v>11.29</v>
      </c>
      <c r="R772" s="31">
        <f>[1]consoCURRENT!U15794</f>
        <v>105470.88</v>
      </c>
      <c r="S772" s="31">
        <f>[1]consoCURRENT!V15794</f>
        <v>105470.88</v>
      </c>
      <c r="T772" s="31">
        <f>[1]consoCURRENT!W15794</f>
        <v>105487.71</v>
      </c>
      <c r="U772" s="31">
        <f>[1]consoCURRENT!X15794</f>
        <v>105470.88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2">SUM(M772:Y772)</f>
        <v>781834.61</v>
      </c>
      <c r="AA772" s="31">
        <f>D772-Z772</f>
        <v>347165.39</v>
      </c>
      <c r="AB772" s="37">
        <f>Z772/D772</f>
        <v>0.69250186891054033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3">B772+B771</f>
        <v>104824000</v>
      </c>
      <c r="C773" s="39">
        <f t="shared" si="373"/>
        <v>0</v>
      </c>
      <c r="D773" s="39">
        <f t="shared" si="373"/>
        <v>104824000</v>
      </c>
      <c r="E773" s="39">
        <f t="shared" si="373"/>
        <v>19584260.989999998</v>
      </c>
      <c r="F773" s="39">
        <f t="shared" si="373"/>
        <v>23525015.700000007</v>
      </c>
      <c r="G773" s="39">
        <f t="shared" si="373"/>
        <v>16022667.48</v>
      </c>
      <c r="H773" s="39">
        <f t="shared" si="373"/>
        <v>0</v>
      </c>
      <c r="I773" s="39">
        <f t="shared" si="373"/>
        <v>0</v>
      </c>
      <c r="J773" s="39">
        <f t="shared" si="373"/>
        <v>0</v>
      </c>
      <c r="K773" s="39">
        <f t="shared" si="373"/>
        <v>0</v>
      </c>
      <c r="L773" s="39">
        <f t="shared" si="373"/>
        <v>0</v>
      </c>
      <c r="M773" s="39">
        <f t="shared" si="373"/>
        <v>0</v>
      </c>
      <c r="N773" s="39">
        <f t="shared" si="373"/>
        <v>4684568.6700000009</v>
      </c>
      <c r="O773" s="39">
        <f t="shared" si="373"/>
        <v>6995311.5499999998</v>
      </c>
      <c r="P773" s="39">
        <f t="shared" si="373"/>
        <v>7904380.7700000005</v>
      </c>
      <c r="Q773" s="39">
        <f t="shared" si="373"/>
        <v>7205718.0000000009</v>
      </c>
      <c r="R773" s="39">
        <f t="shared" si="373"/>
        <v>8645218.1100000013</v>
      </c>
      <c r="S773" s="39">
        <f t="shared" si="373"/>
        <v>7674079.5899999999</v>
      </c>
      <c r="T773" s="39">
        <f t="shared" si="373"/>
        <v>8056654.8099999996</v>
      </c>
      <c r="U773" s="39">
        <f t="shared" si="373"/>
        <v>7966012.6700000009</v>
      </c>
      <c r="V773" s="39">
        <f t="shared" si="373"/>
        <v>0</v>
      </c>
      <c r="W773" s="39">
        <f t="shared" si="373"/>
        <v>0</v>
      </c>
      <c r="X773" s="39">
        <f t="shared" si="373"/>
        <v>0</v>
      </c>
      <c r="Y773" s="39">
        <f t="shared" si="373"/>
        <v>0</v>
      </c>
      <c r="Z773" s="39">
        <f t="shared" si="373"/>
        <v>59131944.170000002</v>
      </c>
      <c r="AA773" s="39">
        <f t="shared" si="373"/>
        <v>45692055.829999998</v>
      </c>
      <c r="AB773" s="40">
        <f>Z773/D773</f>
        <v>0.56410692370067927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33435000</v>
      </c>
      <c r="C777" s="31">
        <f>[1]consoCURRENT!F15855</f>
        <v>0</v>
      </c>
      <c r="D777" s="31">
        <f>[1]consoCURRENT!G15855</f>
        <v>33435000</v>
      </c>
      <c r="E777" s="31">
        <f>[1]consoCURRENT!H15855</f>
        <v>6636408.0099999998</v>
      </c>
      <c r="F777" s="31">
        <f>[1]consoCURRENT!I15855</f>
        <v>7940150.8800000008</v>
      </c>
      <c r="G777" s="31">
        <f>[1]consoCURRENT!J15855</f>
        <v>4141507.38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2067844.86</v>
      </c>
      <c r="O777" s="31">
        <f>[1]consoCURRENT!R15855</f>
        <v>1969331.57</v>
      </c>
      <c r="P777" s="31">
        <f>[1]consoCURRENT!S15855</f>
        <v>2599231.58</v>
      </c>
      <c r="Q777" s="31">
        <f>[1]consoCURRENT!T15855</f>
        <v>2004961.9200000002</v>
      </c>
      <c r="R777" s="31">
        <f>[1]consoCURRENT!U15855</f>
        <v>3748530.0300000003</v>
      </c>
      <c r="S777" s="31">
        <f>[1]consoCURRENT!V15855</f>
        <v>2186658.9300000002</v>
      </c>
      <c r="T777" s="31">
        <f>[1]consoCURRENT!W15855</f>
        <v>2027333.2900000003</v>
      </c>
      <c r="U777" s="31">
        <f>[1]consoCURRENT!X15855</f>
        <v>2114174.0900000003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18718066.270000003</v>
      </c>
      <c r="AA777" s="31">
        <f>D777-Z777</f>
        <v>14716933.729999997</v>
      </c>
      <c r="AB777" s="37">
        <f>Z777/D777</f>
        <v>0.55983449289666531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67218000</v>
      </c>
      <c r="C778" s="31">
        <f>[1]consoCURRENT!F15968</f>
        <v>-2.3283064365386963E-10</v>
      </c>
      <c r="D778" s="31">
        <f>[1]consoCURRENT!G15968</f>
        <v>67218000</v>
      </c>
      <c r="E778" s="31">
        <f>[1]consoCURRENT!H15968</f>
        <v>16919131.59</v>
      </c>
      <c r="F778" s="31">
        <f>[1]consoCURRENT!I15968</f>
        <v>17197294.550000001</v>
      </c>
      <c r="G778" s="31">
        <f>[1]consoCURRENT!J15968</f>
        <v>8796452.1500000004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6939495.5899999999</v>
      </c>
      <c r="O778" s="31">
        <f>[1]consoCURRENT!R15968</f>
        <v>3927344.7699999996</v>
      </c>
      <c r="P778" s="31">
        <f>[1]consoCURRENT!S15968</f>
        <v>6052291.2299999995</v>
      </c>
      <c r="Q778" s="31">
        <f>[1]consoCURRENT!T15968</f>
        <v>6455357.2200000007</v>
      </c>
      <c r="R778" s="31">
        <f>[1]consoCURRENT!U15968</f>
        <v>4256437.8500000006</v>
      </c>
      <c r="S778" s="31">
        <f>[1]consoCURRENT!V15968</f>
        <v>6485499.4800000004</v>
      </c>
      <c r="T778" s="31">
        <f>[1]consoCURRENT!W15968</f>
        <v>4842752.01</v>
      </c>
      <c r="U778" s="31">
        <f>[1]consoCURRENT!X15968</f>
        <v>3953700.1400000006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4">SUM(M778:Y778)</f>
        <v>42912878.289999999</v>
      </c>
      <c r="AA778" s="31">
        <f>D778-Z778</f>
        <v>24305121.710000001</v>
      </c>
      <c r="AB778" s="37">
        <f>Z778/D778</f>
        <v>0.63841349474843045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4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4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5">SUM(B777:B780)</f>
        <v>100653000</v>
      </c>
      <c r="C781" s="39">
        <f t="shared" si="375"/>
        <v>-2.3283064365386963E-10</v>
      </c>
      <c r="D781" s="39">
        <f t="shared" si="375"/>
        <v>100653000</v>
      </c>
      <c r="E781" s="39">
        <f t="shared" si="375"/>
        <v>23555539.600000001</v>
      </c>
      <c r="F781" s="39">
        <f t="shared" si="375"/>
        <v>25137445.43</v>
      </c>
      <c r="G781" s="39">
        <f t="shared" si="375"/>
        <v>12937959.530000001</v>
      </c>
      <c r="H781" s="39">
        <f t="shared" si="375"/>
        <v>0</v>
      </c>
      <c r="I781" s="39">
        <f t="shared" si="375"/>
        <v>0</v>
      </c>
      <c r="J781" s="39">
        <f t="shared" si="375"/>
        <v>0</v>
      </c>
      <c r="K781" s="39">
        <f t="shared" si="375"/>
        <v>0</v>
      </c>
      <c r="L781" s="39">
        <f t="shared" si="375"/>
        <v>0</v>
      </c>
      <c r="M781" s="39">
        <f t="shared" si="375"/>
        <v>0</v>
      </c>
      <c r="N781" s="39">
        <f t="shared" si="375"/>
        <v>9007340.4499999993</v>
      </c>
      <c r="O781" s="39">
        <f t="shared" si="375"/>
        <v>5896676.3399999999</v>
      </c>
      <c r="P781" s="39">
        <f t="shared" si="375"/>
        <v>8651522.8099999987</v>
      </c>
      <c r="Q781" s="39">
        <f t="shared" si="375"/>
        <v>8460319.1400000006</v>
      </c>
      <c r="R781" s="39">
        <f t="shared" si="375"/>
        <v>8004967.8800000008</v>
      </c>
      <c r="S781" s="39">
        <f t="shared" si="375"/>
        <v>8672158.4100000001</v>
      </c>
      <c r="T781" s="39">
        <f t="shared" si="375"/>
        <v>6870085.2999999998</v>
      </c>
      <c r="U781" s="39">
        <f t="shared" si="375"/>
        <v>6067874.2300000004</v>
      </c>
      <c r="V781" s="39">
        <f t="shared" si="375"/>
        <v>0</v>
      </c>
      <c r="W781" s="39">
        <f t="shared" si="375"/>
        <v>0</v>
      </c>
      <c r="X781" s="39">
        <f t="shared" si="375"/>
        <v>0</v>
      </c>
      <c r="Y781" s="39">
        <f t="shared" si="375"/>
        <v>0</v>
      </c>
      <c r="Z781" s="39">
        <f t="shared" si="375"/>
        <v>61630944.560000002</v>
      </c>
      <c r="AA781" s="39">
        <f t="shared" si="375"/>
        <v>39022055.439999998</v>
      </c>
      <c r="AB781" s="40">
        <f>Z781/D781</f>
        <v>0.61231105441467226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2606000</v>
      </c>
      <c r="C782" s="31">
        <f>[1]consoCURRENT!F16007</f>
        <v>0</v>
      </c>
      <c r="D782" s="31">
        <f>[1]consoCURRENT!G16007</f>
        <v>2606000</v>
      </c>
      <c r="E782" s="31">
        <f>[1]consoCURRENT!H16007</f>
        <v>581994.64</v>
      </c>
      <c r="F782" s="31">
        <f>[1]consoCURRENT!I16007</f>
        <v>590051.49</v>
      </c>
      <c r="G782" s="31">
        <f>[1]consoCURRENT!J16007</f>
        <v>397370.72000000003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193674.86</v>
      </c>
      <c r="O782" s="31">
        <f>[1]consoCURRENT!R16007</f>
        <v>193662.87</v>
      </c>
      <c r="P782" s="31">
        <f>[1]consoCURRENT!S16007</f>
        <v>194656.91</v>
      </c>
      <c r="Q782" s="31">
        <f>[1]consoCURRENT!T16007</f>
        <v>194617.06</v>
      </c>
      <c r="R782" s="31">
        <f>[1]consoCURRENT!U16007</f>
        <v>197765.59000000003</v>
      </c>
      <c r="S782" s="31">
        <f>[1]consoCURRENT!V16007</f>
        <v>197668.84000000003</v>
      </c>
      <c r="T782" s="31">
        <f>[1]consoCURRENT!W16007</f>
        <v>194950.69000000003</v>
      </c>
      <c r="U782" s="31">
        <f>[1]consoCURRENT!X16007</f>
        <v>202420.03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6">SUM(M782:Y782)</f>
        <v>1569416.85</v>
      </c>
      <c r="AA782" s="31">
        <f>D782-Z782</f>
        <v>1036583.1499999999</v>
      </c>
      <c r="AB782" s="37">
        <f>Z782/D782</f>
        <v>0.60223209900230246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7">B782+B781</f>
        <v>103259000</v>
      </c>
      <c r="C783" s="39">
        <f t="shared" si="377"/>
        <v>-2.3283064365386963E-10</v>
      </c>
      <c r="D783" s="39">
        <f t="shared" si="377"/>
        <v>103259000</v>
      </c>
      <c r="E783" s="39">
        <f t="shared" si="377"/>
        <v>24137534.240000002</v>
      </c>
      <c r="F783" s="39">
        <f t="shared" si="377"/>
        <v>25727496.919999998</v>
      </c>
      <c r="G783" s="39">
        <f t="shared" si="377"/>
        <v>13335330.250000002</v>
      </c>
      <c r="H783" s="39">
        <f t="shared" si="377"/>
        <v>0</v>
      </c>
      <c r="I783" s="39">
        <f t="shared" si="377"/>
        <v>0</v>
      </c>
      <c r="J783" s="39">
        <f t="shared" si="377"/>
        <v>0</v>
      </c>
      <c r="K783" s="39">
        <f t="shared" si="377"/>
        <v>0</v>
      </c>
      <c r="L783" s="39">
        <f t="shared" si="377"/>
        <v>0</v>
      </c>
      <c r="M783" s="39">
        <f t="shared" si="377"/>
        <v>0</v>
      </c>
      <c r="N783" s="39">
        <f t="shared" si="377"/>
        <v>9201015.3099999987</v>
      </c>
      <c r="O783" s="39">
        <f t="shared" si="377"/>
        <v>6090339.21</v>
      </c>
      <c r="P783" s="39">
        <f t="shared" si="377"/>
        <v>8846179.7199999988</v>
      </c>
      <c r="Q783" s="39">
        <f t="shared" si="377"/>
        <v>8654936.2000000011</v>
      </c>
      <c r="R783" s="39">
        <f t="shared" si="377"/>
        <v>8202733.4700000007</v>
      </c>
      <c r="S783" s="39">
        <f t="shared" si="377"/>
        <v>8869827.25</v>
      </c>
      <c r="T783" s="39">
        <f t="shared" si="377"/>
        <v>7065035.9900000002</v>
      </c>
      <c r="U783" s="39">
        <f t="shared" si="377"/>
        <v>6270294.2600000007</v>
      </c>
      <c r="V783" s="39">
        <f t="shared" si="377"/>
        <v>0</v>
      </c>
      <c r="W783" s="39">
        <f t="shared" si="377"/>
        <v>0</v>
      </c>
      <c r="X783" s="39">
        <f t="shared" si="377"/>
        <v>0</v>
      </c>
      <c r="Y783" s="39">
        <f t="shared" si="377"/>
        <v>0</v>
      </c>
      <c r="Z783" s="39">
        <f t="shared" si="377"/>
        <v>63200361.410000004</v>
      </c>
      <c r="AA783" s="39">
        <f t="shared" si="377"/>
        <v>40058638.589999996</v>
      </c>
      <c r="AB783" s="40">
        <f>Z783/D783</f>
        <v>0.61205668668106417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579000</v>
      </c>
      <c r="C787" s="31">
        <f>[1]consoCURRENT!F16068</f>
        <v>0</v>
      </c>
      <c r="D787" s="31">
        <f>[1]consoCURRENT!G16068</f>
        <v>579000</v>
      </c>
      <c r="E787" s="31">
        <f>[1]consoCURRENT!H16068</f>
        <v>110686.25</v>
      </c>
      <c r="F787" s="31">
        <f>[1]consoCURRENT!I16068</f>
        <v>135113.75</v>
      </c>
      <c r="G787" s="31">
        <f>[1]consoCURRENT!J16068</f>
        <v>72191.25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34178.75</v>
      </c>
      <c r="O787" s="31">
        <f>[1]consoCURRENT!R16068</f>
        <v>36328.75</v>
      </c>
      <c r="P787" s="31">
        <f>[1]consoCURRENT!S16068</f>
        <v>40178.75</v>
      </c>
      <c r="Q787" s="31">
        <f>[1]consoCURRENT!T16068</f>
        <v>35278.75</v>
      </c>
      <c r="R787" s="31">
        <f>[1]consoCURRENT!U16068</f>
        <v>66290</v>
      </c>
      <c r="S787" s="31">
        <f>[1]consoCURRENT!V16068</f>
        <v>33545</v>
      </c>
      <c r="T787" s="31">
        <f>[1]consoCURRENT!W16068</f>
        <v>36912.5</v>
      </c>
      <c r="U787" s="31">
        <f>[1]consoCURRENT!X16068</f>
        <v>35278.75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317991.25</v>
      </c>
      <c r="AA787" s="31">
        <f>D787-Z787</f>
        <v>261008.75</v>
      </c>
      <c r="AB787" s="37">
        <f>Z787/D787</f>
        <v>0.5492076856649396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6848000</v>
      </c>
      <c r="C788" s="31">
        <f>[1]consoCURRENT!F16181</f>
        <v>0</v>
      </c>
      <c r="D788" s="31">
        <f>[1]consoCURRENT!G16181</f>
        <v>6848000</v>
      </c>
      <c r="E788" s="31">
        <f>[1]consoCURRENT!H16181</f>
        <v>2185942.46</v>
      </c>
      <c r="F788" s="31">
        <f>[1]consoCURRENT!I16181</f>
        <v>1064441.1499999999</v>
      </c>
      <c r="G788" s="31">
        <f>[1]consoCURRENT!J16181</f>
        <v>145057.79999999999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150897.1</v>
      </c>
      <c r="O788" s="31">
        <f>[1]consoCURRENT!R16181</f>
        <v>1237670.76</v>
      </c>
      <c r="P788" s="31">
        <f>[1]consoCURRENT!S16181</f>
        <v>797374.60000000009</v>
      </c>
      <c r="Q788" s="31">
        <f>[1]consoCURRENT!T16181</f>
        <v>583366.93999999994</v>
      </c>
      <c r="R788" s="31">
        <f>[1]consoCURRENT!U16181</f>
        <v>133030.21000000002</v>
      </c>
      <c r="S788" s="31">
        <f>[1]consoCURRENT!V16181</f>
        <v>348044</v>
      </c>
      <c r="T788" s="31">
        <f>[1]consoCURRENT!W16181</f>
        <v>-171105.9</v>
      </c>
      <c r="U788" s="31">
        <f>[1]consoCURRENT!X16181</f>
        <v>316163.69999999995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8">SUM(M788:Y788)</f>
        <v>3395441.41</v>
      </c>
      <c r="AA788" s="31">
        <f>D788-Z788</f>
        <v>3452558.59</v>
      </c>
      <c r="AB788" s="37">
        <f>Z788/D788</f>
        <v>0.49582964515186917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8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8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79">SUM(B787:B790)</f>
        <v>7427000</v>
      </c>
      <c r="C791" s="39">
        <f t="shared" si="379"/>
        <v>0</v>
      </c>
      <c r="D791" s="39">
        <f t="shared" si="379"/>
        <v>7427000</v>
      </c>
      <c r="E791" s="39">
        <f t="shared" si="379"/>
        <v>2296628.71</v>
      </c>
      <c r="F791" s="39">
        <f t="shared" si="379"/>
        <v>1199554.8999999999</v>
      </c>
      <c r="G791" s="39">
        <f t="shared" si="379"/>
        <v>217249.05</v>
      </c>
      <c r="H791" s="39">
        <f t="shared" si="379"/>
        <v>0</v>
      </c>
      <c r="I791" s="39">
        <f t="shared" si="379"/>
        <v>0</v>
      </c>
      <c r="J791" s="39">
        <f t="shared" si="379"/>
        <v>0</v>
      </c>
      <c r="K791" s="39">
        <f t="shared" si="379"/>
        <v>0</v>
      </c>
      <c r="L791" s="39">
        <f t="shared" si="379"/>
        <v>0</v>
      </c>
      <c r="M791" s="39">
        <f t="shared" si="379"/>
        <v>0</v>
      </c>
      <c r="N791" s="39">
        <f t="shared" si="379"/>
        <v>185075.85</v>
      </c>
      <c r="O791" s="39">
        <f t="shared" si="379"/>
        <v>1273999.51</v>
      </c>
      <c r="P791" s="39">
        <f t="shared" si="379"/>
        <v>837553.35000000009</v>
      </c>
      <c r="Q791" s="39">
        <f t="shared" si="379"/>
        <v>618645.68999999994</v>
      </c>
      <c r="R791" s="39">
        <f t="shared" si="379"/>
        <v>199320.21000000002</v>
      </c>
      <c r="S791" s="39">
        <f t="shared" si="379"/>
        <v>381589</v>
      </c>
      <c r="T791" s="39">
        <f t="shared" si="379"/>
        <v>-134193.4</v>
      </c>
      <c r="U791" s="39">
        <f t="shared" si="379"/>
        <v>351442.44999999995</v>
      </c>
      <c r="V791" s="39">
        <f t="shared" si="379"/>
        <v>0</v>
      </c>
      <c r="W791" s="39">
        <f t="shared" si="379"/>
        <v>0</v>
      </c>
      <c r="X791" s="39">
        <f t="shared" si="379"/>
        <v>0</v>
      </c>
      <c r="Y791" s="39">
        <f t="shared" si="379"/>
        <v>0</v>
      </c>
      <c r="Z791" s="39">
        <f t="shared" si="379"/>
        <v>3713432.66</v>
      </c>
      <c r="AA791" s="39">
        <f t="shared" si="379"/>
        <v>3713567.34</v>
      </c>
      <c r="AB791" s="40">
        <f>Z791/D791</f>
        <v>0.49999093308199816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45000</v>
      </c>
      <c r="C792" s="31">
        <f>[1]consoCURRENT!F16220</f>
        <v>0</v>
      </c>
      <c r="D792" s="31">
        <f>[1]consoCURRENT!G16220</f>
        <v>45000</v>
      </c>
      <c r="E792" s="31">
        <f>[1]consoCURRENT!H16220</f>
        <v>11356.2</v>
      </c>
      <c r="F792" s="31">
        <f>[1]consoCURRENT!I16220</f>
        <v>7570.8</v>
      </c>
      <c r="G792" s="31">
        <f>[1]consoCURRENT!J16220</f>
        <v>11356.2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3785.4</v>
      </c>
      <c r="O792" s="31">
        <f>[1]consoCURRENT!R16220</f>
        <v>3785.4</v>
      </c>
      <c r="P792" s="31">
        <f>[1]consoCURRENT!S16220</f>
        <v>3785.4</v>
      </c>
      <c r="Q792" s="31">
        <f>[1]consoCURRENT!T16220</f>
        <v>3785.4</v>
      </c>
      <c r="R792" s="31">
        <f>[1]consoCURRENT!U16220</f>
        <v>3785.4</v>
      </c>
      <c r="S792" s="31">
        <f>[1]consoCURRENT!V16220</f>
        <v>0</v>
      </c>
      <c r="T792" s="31">
        <f>[1]consoCURRENT!W16220</f>
        <v>7570.8</v>
      </c>
      <c r="U792" s="31">
        <f>[1]consoCURRENT!X16220</f>
        <v>3785.4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0">SUM(M792:Y792)</f>
        <v>30283.200000000001</v>
      </c>
      <c r="AA792" s="31">
        <f>D792-Z792</f>
        <v>14716.8</v>
      </c>
      <c r="AB792" s="37">
        <f>Z792/D792</f>
        <v>0.67296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1">B792+B791</f>
        <v>7472000</v>
      </c>
      <c r="C793" s="39">
        <f t="shared" si="381"/>
        <v>0</v>
      </c>
      <c r="D793" s="39">
        <f t="shared" si="381"/>
        <v>7472000</v>
      </c>
      <c r="E793" s="39">
        <f t="shared" si="381"/>
        <v>2307984.91</v>
      </c>
      <c r="F793" s="39">
        <f t="shared" si="381"/>
        <v>1207125.7</v>
      </c>
      <c r="G793" s="39">
        <f t="shared" si="381"/>
        <v>228605.25</v>
      </c>
      <c r="H793" s="39">
        <f t="shared" si="381"/>
        <v>0</v>
      </c>
      <c r="I793" s="39">
        <f t="shared" si="381"/>
        <v>0</v>
      </c>
      <c r="J793" s="39">
        <f t="shared" si="381"/>
        <v>0</v>
      </c>
      <c r="K793" s="39">
        <f t="shared" si="381"/>
        <v>0</v>
      </c>
      <c r="L793" s="39">
        <f t="shared" si="381"/>
        <v>0</v>
      </c>
      <c r="M793" s="39">
        <f t="shared" si="381"/>
        <v>0</v>
      </c>
      <c r="N793" s="39">
        <f t="shared" si="381"/>
        <v>188861.25</v>
      </c>
      <c r="O793" s="39">
        <f t="shared" si="381"/>
        <v>1277784.9099999999</v>
      </c>
      <c r="P793" s="39">
        <f t="shared" si="381"/>
        <v>841338.75000000012</v>
      </c>
      <c r="Q793" s="39">
        <f t="shared" si="381"/>
        <v>622431.09</v>
      </c>
      <c r="R793" s="39">
        <f t="shared" si="381"/>
        <v>203105.61000000002</v>
      </c>
      <c r="S793" s="39">
        <f t="shared" si="381"/>
        <v>381589</v>
      </c>
      <c r="T793" s="39">
        <f t="shared" si="381"/>
        <v>-126622.59999999999</v>
      </c>
      <c r="U793" s="39">
        <f t="shared" si="381"/>
        <v>355227.85</v>
      </c>
      <c r="V793" s="39">
        <f t="shared" si="381"/>
        <v>0</v>
      </c>
      <c r="W793" s="39">
        <f t="shared" si="381"/>
        <v>0</v>
      </c>
      <c r="X793" s="39">
        <f t="shared" si="381"/>
        <v>0</v>
      </c>
      <c r="Y793" s="39">
        <f t="shared" si="381"/>
        <v>0</v>
      </c>
      <c r="Z793" s="39">
        <f t="shared" si="381"/>
        <v>3743715.8600000003</v>
      </c>
      <c r="AA793" s="39">
        <f t="shared" si="381"/>
        <v>3728284.1399999997</v>
      </c>
      <c r="AB793" s="40">
        <f>Z793/D793</f>
        <v>0.50103263650963603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12830000</v>
      </c>
      <c r="C797" s="31">
        <f>[1]consoCURRENT!F16281</f>
        <v>-1.8189894035458565E-12</v>
      </c>
      <c r="D797" s="31">
        <f>[1]consoCURRENT!G16281</f>
        <v>12830000.000000002</v>
      </c>
      <c r="E797" s="31">
        <f>[1]consoCURRENT!H16281</f>
        <v>2637132.77</v>
      </c>
      <c r="F797" s="31">
        <f>[1]consoCURRENT!I16281</f>
        <v>3093669.8800000004</v>
      </c>
      <c r="G797" s="31">
        <f>[1]consoCURRENT!J16281</f>
        <v>1609537.1000000003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790747.12999999989</v>
      </c>
      <c r="O797" s="31">
        <f>[1]consoCURRENT!R16281</f>
        <v>1027074.1</v>
      </c>
      <c r="P797" s="31">
        <f>[1]consoCURRENT!S16281</f>
        <v>819311.54</v>
      </c>
      <c r="Q797" s="31">
        <f>[1]consoCURRENT!T16281</f>
        <v>798792.39000000013</v>
      </c>
      <c r="R797" s="31">
        <f>[1]consoCURRENT!U16281</f>
        <v>1476870.4300000002</v>
      </c>
      <c r="S797" s="31">
        <f>[1]consoCURRENT!V16281</f>
        <v>818007.06</v>
      </c>
      <c r="T797" s="31">
        <f>[1]consoCURRENT!W16281</f>
        <v>791292.39000000013</v>
      </c>
      <c r="U797" s="31">
        <f>[1]consoCURRENT!X16281</f>
        <v>818244.71000000008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7340339.7500000009</v>
      </c>
      <c r="AA797" s="31">
        <f>D797-Z797</f>
        <v>5489660.2500000009</v>
      </c>
      <c r="AB797" s="37">
        <f>Z797/D797</f>
        <v>0.57212312938425569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27374000</v>
      </c>
      <c r="C798" s="31">
        <f>[1]consoCURRENT!F16394</f>
        <v>0</v>
      </c>
      <c r="D798" s="31">
        <f>[1]consoCURRENT!G16394</f>
        <v>27374000.000000004</v>
      </c>
      <c r="E798" s="31">
        <f>[1]consoCURRENT!H16394</f>
        <v>7674794.6799999997</v>
      </c>
      <c r="F798" s="31">
        <f>[1]consoCURRENT!I16394</f>
        <v>4971513.4999999991</v>
      </c>
      <c r="G798" s="31">
        <f>[1]consoCURRENT!J16394</f>
        <v>3816577.84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2320399.3600000003</v>
      </c>
      <c r="O798" s="31">
        <f>[1]consoCURRENT!R16394</f>
        <v>2966571.55</v>
      </c>
      <c r="P798" s="31">
        <f>[1]consoCURRENT!S16394</f>
        <v>2387823.7700000005</v>
      </c>
      <c r="Q798" s="31">
        <f>[1]consoCURRENT!T16394</f>
        <v>1527996.33</v>
      </c>
      <c r="R798" s="31">
        <f>[1]consoCURRENT!U16394</f>
        <v>1574431.1</v>
      </c>
      <c r="S798" s="31">
        <f>[1]consoCURRENT!V16394</f>
        <v>1869086.0699999998</v>
      </c>
      <c r="T798" s="31">
        <f>[1]consoCURRENT!W16394</f>
        <v>2179729.1099999994</v>
      </c>
      <c r="U798" s="31">
        <f>[1]consoCURRENT!X16394</f>
        <v>1636848.7300000002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2">SUM(M798:Y798)</f>
        <v>16462886.020000001</v>
      </c>
      <c r="AA798" s="31">
        <f>D798-Z798</f>
        <v>10911113.980000002</v>
      </c>
      <c r="AB798" s="37">
        <f>Z798/D798</f>
        <v>0.60140593336742887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2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2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3">SUM(B797:B800)</f>
        <v>40204000</v>
      </c>
      <c r="C801" s="39">
        <f t="shared" si="383"/>
        <v>-1.8189894035458565E-12</v>
      </c>
      <c r="D801" s="39">
        <f t="shared" si="383"/>
        <v>40204000.000000007</v>
      </c>
      <c r="E801" s="39">
        <f t="shared" si="383"/>
        <v>10311927.449999999</v>
      </c>
      <c r="F801" s="39">
        <f t="shared" si="383"/>
        <v>8065183.379999999</v>
      </c>
      <c r="G801" s="39">
        <f t="shared" si="383"/>
        <v>5426114.9400000004</v>
      </c>
      <c r="H801" s="39">
        <f t="shared" si="383"/>
        <v>0</v>
      </c>
      <c r="I801" s="39">
        <f t="shared" si="383"/>
        <v>0</v>
      </c>
      <c r="J801" s="39">
        <f t="shared" si="383"/>
        <v>0</v>
      </c>
      <c r="K801" s="39">
        <f t="shared" si="383"/>
        <v>0</v>
      </c>
      <c r="L801" s="39">
        <f t="shared" si="383"/>
        <v>0</v>
      </c>
      <c r="M801" s="39">
        <f t="shared" si="383"/>
        <v>0</v>
      </c>
      <c r="N801" s="39">
        <f t="shared" si="383"/>
        <v>3111146.49</v>
      </c>
      <c r="O801" s="39">
        <f t="shared" si="383"/>
        <v>3993645.65</v>
      </c>
      <c r="P801" s="39">
        <f t="shared" si="383"/>
        <v>3207135.3100000005</v>
      </c>
      <c r="Q801" s="39">
        <f t="shared" si="383"/>
        <v>2326788.7200000002</v>
      </c>
      <c r="R801" s="39">
        <f t="shared" si="383"/>
        <v>3051301.5300000003</v>
      </c>
      <c r="S801" s="39">
        <f t="shared" si="383"/>
        <v>2687093.13</v>
      </c>
      <c r="T801" s="39">
        <f t="shared" si="383"/>
        <v>2971021.4999999995</v>
      </c>
      <c r="U801" s="39">
        <f t="shared" si="383"/>
        <v>2455093.4400000004</v>
      </c>
      <c r="V801" s="39">
        <f t="shared" si="383"/>
        <v>0</v>
      </c>
      <c r="W801" s="39">
        <f t="shared" si="383"/>
        <v>0</v>
      </c>
      <c r="X801" s="39">
        <f t="shared" si="383"/>
        <v>0</v>
      </c>
      <c r="Y801" s="39">
        <f t="shared" si="383"/>
        <v>0</v>
      </c>
      <c r="Z801" s="39">
        <f t="shared" si="383"/>
        <v>23803225.770000003</v>
      </c>
      <c r="AA801" s="39">
        <f t="shared" si="383"/>
        <v>16400774.230000004</v>
      </c>
      <c r="AB801" s="40">
        <f>Z801/D801</f>
        <v>0.59206113247438064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602000</v>
      </c>
      <c r="C802" s="31">
        <f>[1]consoCURRENT!F16433</f>
        <v>0</v>
      </c>
      <c r="D802" s="31">
        <f>[1]consoCURRENT!G16433</f>
        <v>602000</v>
      </c>
      <c r="E802" s="31">
        <f>[1]consoCURRENT!H16433</f>
        <v>149644.84</v>
      </c>
      <c r="F802" s="31">
        <f>[1]consoCURRENT!I16433</f>
        <v>166338.84000000003</v>
      </c>
      <c r="G802" s="31">
        <f>[1]consoCURRENT!J16433</f>
        <v>99779.010000000009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49852.800000000003</v>
      </c>
      <c r="O802" s="31">
        <f>[1]consoCURRENT!R16433</f>
        <v>49884.639999999999</v>
      </c>
      <c r="P802" s="31">
        <f>[1]consoCURRENT!S16433</f>
        <v>49907.399999999994</v>
      </c>
      <c r="Q802" s="31">
        <f>[1]consoCURRENT!T16433</f>
        <v>0</v>
      </c>
      <c r="R802" s="31">
        <f>[1]consoCURRENT!U16433</f>
        <v>116431.44000000003</v>
      </c>
      <c r="S802" s="31">
        <f>[1]consoCURRENT!V16433</f>
        <v>49907.4</v>
      </c>
      <c r="T802" s="31">
        <f>[1]consoCURRENT!W16433</f>
        <v>49907.4</v>
      </c>
      <c r="U802" s="31">
        <f>[1]consoCURRENT!X16433</f>
        <v>49871.61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4">SUM(M802:Y802)</f>
        <v>415762.69000000006</v>
      </c>
      <c r="AA802" s="31">
        <f>D802-Z802</f>
        <v>186237.30999999994</v>
      </c>
      <c r="AB802" s="37">
        <f>Z802/D802</f>
        <v>0.69063569767441868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5">B802+B801</f>
        <v>40806000</v>
      </c>
      <c r="C803" s="39">
        <f t="shared" si="385"/>
        <v>-1.8189894035458565E-12</v>
      </c>
      <c r="D803" s="39">
        <f t="shared" si="385"/>
        <v>40806000.000000007</v>
      </c>
      <c r="E803" s="39">
        <f t="shared" si="385"/>
        <v>10461572.289999999</v>
      </c>
      <c r="F803" s="39">
        <f t="shared" si="385"/>
        <v>8231522.2199999988</v>
      </c>
      <c r="G803" s="39">
        <f t="shared" si="385"/>
        <v>5525893.9500000002</v>
      </c>
      <c r="H803" s="39">
        <f t="shared" si="385"/>
        <v>0</v>
      </c>
      <c r="I803" s="39">
        <f t="shared" si="385"/>
        <v>0</v>
      </c>
      <c r="J803" s="39">
        <f t="shared" si="385"/>
        <v>0</v>
      </c>
      <c r="K803" s="39">
        <f t="shared" si="385"/>
        <v>0</v>
      </c>
      <c r="L803" s="39">
        <f t="shared" si="385"/>
        <v>0</v>
      </c>
      <c r="M803" s="39">
        <f t="shared" si="385"/>
        <v>0</v>
      </c>
      <c r="N803" s="39">
        <f t="shared" si="385"/>
        <v>3160999.29</v>
      </c>
      <c r="O803" s="39">
        <f t="shared" si="385"/>
        <v>4043530.29</v>
      </c>
      <c r="P803" s="39">
        <f t="shared" si="385"/>
        <v>3257042.7100000004</v>
      </c>
      <c r="Q803" s="39">
        <f t="shared" si="385"/>
        <v>2326788.7200000002</v>
      </c>
      <c r="R803" s="39">
        <f t="shared" si="385"/>
        <v>3167732.97</v>
      </c>
      <c r="S803" s="39">
        <f t="shared" si="385"/>
        <v>2737000.53</v>
      </c>
      <c r="T803" s="39">
        <f t="shared" si="385"/>
        <v>3020928.8999999994</v>
      </c>
      <c r="U803" s="39">
        <f t="shared" si="385"/>
        <v>2504965.0500000003</v>
      </c>
      <c r="V803" s="39">
        <f t="shared" si="385"/>
        <v>0</v>
      </c>
      <c r="W803" s="39">
        <f t="shared" si="385"/>
        <v>0</v>
      </c>
      <c r="X803" s="39">
        <f t="shared" si="385"/>
        <v>0</v>
      </c>
      <c r="Y803" s="39">
        <f t="shared" si="385"/>
        <v>0</v>
      </c>
      <c r="Z803" s="39">
        <f t="shared" si="385"/>
        <v>24218988.460000005</v>
      </c>
      <c r="AA803" s="39">
        <f t="shared" si="385"/>
        <v>16587011.540000005</v>
      </c>
      <c r="AB803" s="40">
        <f>Z803/D803</f>
        <v>0.59351537666029508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14385000</v>
      </c>
      <c r="C807" s="31">
        <f>[1]consoCURRENT!F16494</f>
        <v>0</v>
      </c>
      <c r="D807" s="31">
        <f>[1]consoCURRENT!G16494</f>
        <v>14385000</v>
      </c>
      <c r="E807" s="31">
        <f>[1]consoCURRENT!H16494</f>
        <v>2359167.52</v>
      </c>
      <c r="F807" s="31">
        <f>[1]consoCURRENT!I16494</f>
        <v>2852501.43</v>
      </c>
      <c r="G807" s="31">
        <f>[1]consoCURRENT!J16494</f>
        <v>1488193.5799999998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702593.49</v>
      </c>
      <c r="O807" s="31">
        <f>[1]consoCURRENT!R16494</f>
        <v>723863.04999999993</v>
      </c>
      <c r="P807" s="31">
        <f>[1]consoCURRENT!S16494</f>
        <v>932710.98</v>
      </c>
      <c r="Q807" s="31">
        <f>[1]consoCURRENT!T16494</f>
        <v>751482.25</v>
      </c>
      <c r="R807" s="31">
        <f>[1]consoCURRENT!U16494</f>
        <v>1367090.59</v>
      </c>
      <c r="S807" s="31">
        <f>[1]consoCURRENT!V16494</f>
        <v>733928.59000000008</v>
      </c>
      <c r="T807" s="31">
        <f>[1]consoCURRENT!W16494</f>
        <v>718699.35000000009</v>
      </c>
      <c r="U807" s="31">
        <f>[1]consoCURRENT!X16494</f>
        <v>769494.23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6699862.5300000012</v>
      </c>
      <c r="AA807" s="31">
        <f>D807-Z807</f>
        <v>7685137.4699999988</v>
      </c>
      <c r="AB807" s="37">
        <f>Z807/D807</f>
        <v>0.46575339103232544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27335000</v>
      </c>
      <c r="C808" s="31">
        <f>[1]consoCURRENT!F16607</f>
        <v>-5.8207660913467407E-11</v>
      </c>
      <c r="D808" s="31">
        <f>[1]consoCURRENT!G16607</f>
        <v>27335000</v>
      </c>
      <c r="E808" s="31">
        <f>[1]consoCURRENT!H16607</f>
        <v>2961210.3700000006</v>
      </c>
      <c r="F808" s="31">
        <f>[1]consoCURRENT!I16607</f>
        <v>13994968.210000001</v>
      </c>
      <c r="G808" s="31">
        <f>[1]consoCURRENT!J16607</f>
        <v>2763158.12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574847.94000000006</v>
      </c>
      <c r="O808" s="31">
        <f>[1]consoCURRENT!R16607</f>
        <v>1097983.72</v>
      </c>
      <c r="P808" s="31">
        <f>[1]consoCURRENT!S16607</f>
        <v>1288378.71</v>
      </c>
      <c r="Q808" s="31">
        <f>[1]consoCURRENT!T16607</f>
        <v>3787140.3600000003</v>
      </c>
      <c r="R808" s="31">
        <f>[1]consoCURRENT!U16607</f>
        <v>2605243.71</v>
      </c>
      <c r="S808" s="31">
        <f>[1]consoCURRENT!V16607</f>
        <v>7602584.1400000006</v>
      </c>
      <c r="T808" s="31">
        <f>[1]consoCURRENT!W16607</f>
        <v>1869021.4100000001</v>
      </c>
      <c r="U808" s="31">
        <f>[1]consoCURRENT!X16607</f>
        <v>894136.71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6">SUM(M808:Y808)</f>
        <v>19719336.700000003</v>
      </c>
      <c r="AA808" s="31">
        <f>D808-Z808</f>
        <v>7615663.299999997</v>
      </c>
      <c r="AB808" s="37">
        <f>Z808/D808</f>
        <v>0.72139516005121651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6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6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7">SUM(B807:B810)</f>
        <v>41720000</v>
      </c>
      <c r="C811" s="39">
        <f t="shared" si="387"/>
        <v>-5.8207660913467407E-11</v>
      </c>
      <c r="D811" s="39">
        <f t="shared" si="387"/>
        <v>41720000</v>
      </c>
      <c r="E811" s="39">
        <f t="shared" si="387"/>
        <v>5320377.8900000006</v>
      </c>
      <c r="F811" s="39">
        <f t="shared" si="387"/>
        <v>16847469.640000001</v>
      </c>
      <c r="G811" s="39">
        <f t="shared" si="387"/>
        <v>4251351.7</v>
      </c>
      <c r="H811" s="39">
        <f t="shared" si="387"/>
        <v>0</v>
      </c>
      <c r="I811" s="39">
        <f t="shared" si="387"/>
        <v>0</v>
      </c>
      <c r="J811" s="39">
        <f t="shared" si="387"/>
        <v>0</v>
      </c>
      <c r="K811" s="39">
        <f t="shared" si="387"/>
        <v>0</v>
      </c>
      <c r="L811" s="39">
        <f t="shared" si="387"/>
        <v>0</v>
      </c>
      <c r="M811" s="39">
        <f t="shared" si="387"/>
        <v>0</v>
      </c>
      <c r="N811" s="39">
        <f t="shared" si="387"/>
        <v>1277441.4300000002</v>
      </c>
      <c r="O811" s="39">
        <f t="shared" si="387"/>
        <v>1821846.77</v>
      </c>
      <c r="P811" s="39">
        <f t="shared" si="387"/>
        <v>2221089.69</v>
      </c>
      <c r="Q811" s="39">
        <f t="shared" si="387"/>
        <v>4538622.6100000003</v>
      </c>
      <c r="R811" s="39">
        <f t="shared" si="387"/>
        <v>3972334.3</v>
      </c>
      <c r="S811" s="39">
        <f t="shared" si="387"/>
        <v>8336512.7300000004</v>
      </c>
      <c r="T811" s="39">
        <f t="shared" si="387"/>
        <v>2587720.7600000002</v>
      </c>
      <c r="U811" s="39">
        <f t="shared" si="387"/>
        <v>1663630.94</v>
      </c>
      <c r="V811" s="39">
        <f t="shared" si="387"/>
        <v>0</v>
      </c>
      <c r="W811" s="39">
        <f t="shared" si="387"/>
        <v>0</v>
      </c>
      <c r="X811" s="39">
        <f t="shared" si="387"/>
        <v>0</v>
      </c>
      <c r="Y811" s="39">
        <f t="shared" si="387"/>
        <v>0</v>
      </c>
      <c r="Z811" s="39">
        <f t="shared" si="387"/>
        <v>26419199.230000004</v>
      </c>
      <c r="AA811" s="39">
        <f t="shared" si="387"/>
        <v>15300800.769999996</v>
      </c>
      <c r="AB811" s="40">
        <f>Z811/D811</f>
        <v>0.63325022123681696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1019000</v>
      </c>
      <c r="C812" s="31">
        <f>[1]consoCURRENT!F16646</f>
        <v>0</v>
      </c>
      <c r="D812" s="31">
        <f>[1]consoCURRENT!G16646</f>
        <v>1019000</v>
      </c>
      <c r="E812" s="31">
        <f>[1]consoCURRENT!H16646</f>
        <v>186560.28</v>
      </c>
      <c r="F812" s="31">
        <f>[1]consoCURRENT!I16646</f>
        <v>189839.78</v>
      </c>
      <c r="G812" s="31">
        <f>[1]consoCURRENT!J16646</f>
        <v>128988.15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63275.28</v>
      </c>
      <c r="O812" s="31">
        <f>[1]consoCURRENT!R16646</f>
        <v>60628.68</v>
      </c>
      <c r="P812" s="31">
        <f>[1]consoCURRENT!S16646</f>
        <v>62656.32</v>
      </c>
      <c r="Q812" s="31">
        <f>[1]consoCURRENT!T16646</f>
        <v>62550.74</v>
      </c>
      <c r="R812" s="31">
        <f>[1]consoCURRENT!U16646</f>
        <v>64636.92</v>
      </c>
      <c r="S812" s="31">
        <f>[1]consoCURRENT!V16646</f>
        <v>62652.12</v>
      </c>
      <c r="T812" s="31">
        <f>[1]consoCURRENT!W16646</f>
        <v>62664.12</v>
      </c>
      <c r="U812" s="31">
        <f>[1]consoCURRENT!X16646</f>
        <v>66324.03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8">SUM(M812:Y812)</f>
        <v>505388.20999999996</v>
      </c>
      <c r="AA812" s="31">
        <f>D812-Z812</f>
        <v>513611.79000000004</v>
      </c>
      <c r="AB812" s="37">
        <f>Z812/D812</f>
        <v>0.49596487733071637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89">B812+B811</f>
        <v>42739000</v>
      </c>
      <c r="C813" s="39">
        <f t="shared" si="389"/>
        <v>-5.8207660913467407E-11</v>
      </c>
      <c r="D813" s="39">
        <f t="shared" si="389"/>
        <v>42739000</v>
      </c>
      <c r="E813" s="39">
        <f t="shared" si="389"/>
        <v>5506938.1700000009</v>
      </c>
      <c r="F813" s="39">
        <f t="shared" si="389"/>
        <v>17037309.420000002</v>
      </c>
      <c r="G813" s="39">
        <f t="shared" si="389"/>
        <v>4380339.8500000006</v>
      </c>
      <c r="H813" s="39">
        <f t="shared" si="389"/>
        <v>0</v>
      </c>
      <c r="I813" s="39">
        <f t="shared" si="389"/>
        <v>0</v>
      </c>
      <c r="J813" s="39">
        <f t="shared" si="389"/>
        <v>0</v>
      </c>
      <c r="K813" s="39">
        <f t="shared" si="389"/>
        <v>0</v>
      </c>
      <c r="L813" s="39">
        <f t="shared" si="389"/>
        <v>0</v>
      </c>
      <c r="M813" s="39">
        <f t="shared" si="389"/>
        <v>0</v>
      </c>
      <c r="N813" s="39">
        <f t="shared" si="389"/>
        <v>1340716.7100000002</v>
      </c>
      <c r="O813" s="39">
        <f t="shared" si="389"/>
        <v>1882475.45</v>
      </c>
      <c r="P813" s="39">
        <f t="shared" si="389"/>
        <v>2283746.0099999998</v>
      </c>
      <c r="Q813" s="39">
        <f t="shared" si="389"/>
        <v>4601173.3500000006</v>
      </c>
      <c r="R813" s="39">
        <f t="shared" si="389"/>
        <v>4036971.2199999997</v>
      </c>
      <c r="S813" s="39">
        <f t="shared" si="389"/>
        <v>8399164.8499999996</v>
      </c>
      <c r="T813" s="39">
        <f t="shared" si="389"/>
        <v>2650384.8800000004</v>
      </c>
      <c r="U813" s="39">
        <f t="shared" si="389"/>
        <v>1729954.97</v>
      </c>
      <c r="V813" s="39">
        <f t="shared" si="389"/>
        <v>0</v>
      </c>
      <c r="W813" s="39">
        <f t="shared" si="389"/>
        <v>0</v>
      </c>
      <c r="X813" s="39">
        <f t="shared" si="389"/>
        <v>0</v>
      </c>
      <c r="Y813" s="39">
        <f t="shared" si="389"/>
        <v>0</v>
      </c>
      <c r="Z813" s="39">
        <f t="shared" si="389"/>
        <v>26924587.440000005</v>
      </c>
      <c r="AA813" s="39">
        <f t="shared" si="389"/>
        <v>15814412.559999995</v>
      </c>
      <c r="AB813" s="40">
        <f>Z813/D813</f>
        <v>0.62997701022485331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25023000</v>
      </c>
      <c r="C817" s="31">
        <f>[1]consoCURRENT!F16707</f>
        <v>0</v>
      </c>
      <c r="D817" s="31">
        <f>[1]consoCURRENT!G16707</f>
        <v>25023000</v>
      </c>
      <c r="E817" s="31">
        <f>[1]consoCURRENT!H16707</f>
        <v>5729941.5200000005</v>
      </c>
      <c r="F817" s="31">
        <f>[1]consoCURRENT!I16707</f>
        <v>5609760.0499999989</v>
      </c>
      <c r="G817" s="31">
        <f>[1]consoCURRENT!J16707</f>
        <v>3226884.0199999996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2623614.1700000004</v>
      </c>
      <c r="O817" s="31">
        <f>[1]consoCURRENT!R16707</f>
        <v>1415705.53</v>
      </c>
      <c r="P817" s="31">
        <f>[1]consoCURRENT!S16707</f>
        <v>1690621.82</v>
      </c>
      <c r="Q817" s="31">
        <f>[1]consoCURRENT!T16707</f>
        <v>1380176.9000000001</v>
      </c>
      <c r="R817" s="31">
        <f>[1]consoCURRENT!U16707</f>
        <v>2799524.25</v>
      </c>
      <c r="S817" s="31">
        <f>[1]consoCURRENT!V16707</f>
        <v>1430058.8999999987</v>
      </c>
      <c r="T817" s="31">
        <f>[1]consoCURRENT!W16707</f>
        <v>1497126.2200000011</v>
      </c>
      <c r="U817" s="31">
        <f>[1]consoCURRENT!X16707</f>
        <v>1729757.7999999986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14566585.59</v>
      </c>
      <c r="AA817" s="31">
        <f>D817-Z817</f>
        <v>10456414.41</v>
      </c>
      <c r="AB817" s="37">
        <f>Z817/D817</f>
        <v>0.58212786596331378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40403000</v>
      </c>
      <c r="C818" s="31">
        <f>[1]consoCURRENT!F16820</f>
        <v>0</v>
      </c>
      <c r="D818" s="31">
        <f>[1]consoCURRENT!G16820</f>
        <v>40403000</v>
      </c>
      <c r="E818" s="31">
        <f>[1]consoCURRENT!H16820</f>
        <v>13031851.920000002</v>
      </c>
      <c r="F818" s="31">
        <f>[1]consoCURRENT!I16820</f>
        <v>9492968.9999999981</v>
      </c>
      <c r="G818" s="31">
        <f>[1]consoCURRENT!J16820</f>
        <v>4706430.1800000016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2691799.98</v>
      </c>
      <c r="O818" s="31">
        <f>[1]consoCURRENT!R16820</f>
        <v>8295457.8300000001</v>
      </c>
      <c r="P818" s="31">
        <f>[1]consoCURRENT!S16820</f>
        <v>2044594.1100000006</v>
      </c>
      <c r="Q818" s="31">
        <f>[1]consoCURRENT!T16820</f>
        <v>7167322.1199999992</v>
      </c>
      <c r="R818" s="31">
        <f>[1]consoCURRENT!U16820</f>
        <v>1303005.9100000013</v>
      </c>
      <c r="S818" s="31">
        <f>[1]consoCURRENT!V16820</f>
        <v>1022640.9699999994</v>
      </c>
      <c r="T818" s="31">
        <f>[1]consoCURRENT!W16820</f>
        <v>2565936.13</v>
      </c>
      <c r="U818" s="31">
        <f>[1]consoCURRENT!X16820</f>
        <v>2140494.0500000007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0">SUM(M818:Y818)</f>
        <v>27231251.099999998</v>
      </c>
      <c r="AA818" s="31">
        <f>D818-Z818</f>
        <v>13171748.900000002</v>
      </c>
      <c r="AB818" s="37">
        <f>Z818/D818</f>
        <v>0.67399081998861465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0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0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1">SUM(B817:B820)</f>
        <v>65426000</v>
      </c>
      <c r="C821" s="39">
        <f t="shared" si="391"/>
        <v>0</v>
      </c>
      <c r="D821" s="39">
        <f t="shared" si="391"/>
        <v>65426000</v>
      </c>
      <c r="E821" s="39">
        <f t="shared" si="391"/>
        <v>18761793.440000001</v>
      </c>
      <c r="F821" s="39">
        <f t="shared" si="391"/>
        <v>15102729.049999997</v>
      </c>
      <c r="G821" s="39">
        <f t="shared" si="391"/>
        <v>7933314.2000000011</v>
      </c>
      <c r="H821" s="39">
        <f t="shared" si="391"/>
        <v>0</v>
      </c>
      <c r="I821" s="39">
        <f t="shared" si="391"/>
        <v>0</v>
      </c>
      <c r="J821" s="39">
        <f t="shared" si="391"/>
        <v>0</v>
      </c>
      <c r="K821" s="39">
        <f t="shared" si="391"/>
        <v>0</v>
      </c>
      <c r="L821" s="39">
        <f t="shared" si="391"/>
        <v>0</v>
      </c>
      <c r="M821" s="39">
        <f t="shared" si="391"/>
        <v>0</v>
      </c>
      <c r="N821" s="39">
        <f t="shared" si="391"/>
        <v>5315414.1500000004</v>
      </c>
      <c r="O821" s="39">
        <f t="shared" si="391"/>
        <v>9711163.3599999994</v>
      </c>
      <c r="P821" s="39">
        <f t="shared" si="391"/>
        <v>3735215.9300000006</v>
      </c>
      <c r="Q821" s="39">
        <f t="shared" si="391"/>
        <v>8547499.0199999996</v>
      </c>
      <c r="R821" s="39">
        <f t="shared" si="391"/>
        <v>4102530.1600000011</v>
      </c>
      <c r="S821" s="39">
        <f t="shared" si="391"/>
        <v>2452699.8699999982</v>
      </c>
      <c r="T821" s="39">
        <f t="shared" si="391"/>
        <v>4063062.350000001</v>
      </c>
      <c r="U821" s="39">
        <f t="shared" si="391"/>
        <v>3870251.8499999996</v>
      </c>
      <c r="V821" s="39">
        <f t="shared" si="391"/>
        <v>0</v>
      </c>
      <c r="W821" s="39">
        <f t="shared" si="391"/>
        <v>0</v>
      </c>
      <c r="X821" s="39">
        <f t="shared" si="391"/>
        <v>0</v>
      </c>
      <c r="Y821" s="39">
        <f t="shared" si="391"/>
        <v>0</v>
      </c>
      <c r="Z821" s="39">
        <f t="shared" si="391"/>
        <v>41797836.689999998</v>
      </c>
      <c r="AA821" s="39">
        <f t="shared" si="391"/>
        <v>23628163.310000002</v>
      </c>
      <c r="AB821" s="40">
        <f>Z821/D821</f>
        <v>0.63885667303518479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1781000</v>
      </c>
      <c r="C822" s="31">
        <f>[1]consoCURRENT!F16859</f>
        <v>0</v>
      </c>
      <c r="D822" s="31">
        <f>[1]consoCURRENT!G16859</f>
        <v>1781000</v>
      </c>
      <c r="E822" s="31">
        <f>[1]consoCURRENT!H16859</f>
        <v>429189.52</v>
      </c>
      <c r="F822" s="31">
        <f>[1]consoCURRENT!I16859</f>
        <v>444351.88000000012</v>
      </c>
      <c r="G822" s="31">
        <f>[1]consoCURRENT!J16859</f>
        <v>285419.72999999975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145865.51999999999</v>
      </c>
      <c r="O822" s="31">
        <f>[1]consoCURRENT!R16859</f>
        <v>147794.31999999998</v>
      </c>
      <c r="P822" s="31">
        <f>[1]consoCURRENT!S16859</f>
        <v>135529.68000000005</v>
      </c>
      <c r="Q822" s="31">
        <f>[1]consoCURRENT!T16859</f>
        <v>0</v>
      </c>
      <c r="R822" s="31">
        <f>[1]consoCURRENT!U16859</f>
        <v>150276.24</v>
      </c>
      <c r="S822" s="31">
        <f>[1]consoCURRENT!V16859</f>
        <v>294075.64000000013</v>
      </c>
      <c r="T822" s="31">
        <f>[1]consoCURRENT!W16859</f>
        <v>0</v>
      </c>
      <c r="U822" s="31">
        <f>[1]consoCURRENT!X16859</f>
        <v>285419.72999999975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2">SUM(M822:Y822)</f>
        <v>1158961.1299999999</v>
      </c>
      <c r="AA822" s="31">
        <f>D822-Z822</f>
        <v>622038.87000000011</v>
      </c>
      <c r="AB822" s="37">
        <f>Z822/D822</f>
        <v>0.65073617630544633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3">B822+B821</f>
        <v>67207000</v>
      </c>
      <c r="C823" s="39">
        <f t="shared" si="393"/>
        <v>0</v>
      </c>
      <c r="D823" s="39">
        <f t="shared" si="393"/>
        <v>67207000</v>
      </c>
      <c r="E823" s="39">
        <f t="shared" si="393"/>
        <v>19190982.960000001</v>
      </c>
      <c r="F823" s="39">
        <f t="shared" si="393"/>
        <v>15547080.929999998</v>
      </c>
      <c r="G823" s="39">
        <f t="shared" si="393"/>
        <v>8218733.9300000006</v>
      </c>
      <c r="H823" s="39">
        <f t="shared" si="393"/>
        <v>0</v>
      </c>
      <c r="I823" s="39">
        <f t="shared" si="393"/>
        <v>0</v>
      </c>
      <c r="J823" s="39">
        <f t="shared" si="393"/>
        <v>0</v>
      </c>
      <c r="K823" s="39">
        <f t="shared" si="393"/>
        <v>0</v>
      </c>
      <c r="L823" s="39">
        <f t="shared" si="393"/>
        <v>0</v>
      </c>
      <c r="M823" s="39">
        <f t="shared" si="393"/>
        <v>0</v>
      </c>
      <c r="N823" s="39">
        <f t="shared" si="393"/>
        <v>5461279.6699999999</v>
      </c>
      <c r="O823" s="39">
        <f t="shared" si="393"/>
        <v>9858957.6799999997</v>
      </c>
      <c r="P823" s="39">
        <f t="shared" si="393"/>
        <v>3870745.6100000008</v>
      </c>
      <c r="Q823" s="39">
        <f t="shared" si="393"/>
        <v>8547499.0199999996</v>
      </c>
      <c r="R823" s="39">
        <f t="shared" si="393"/>
        <v>4252806.4000000013</v>
      </c>
      <c r="S823" s="39">
        <f t="shared" si="393"/>
        <v>2746775.5099999984</v>
      </c>
      <c r="T823" s="39">
        <f t="shared" si="393"/>
        <v>4063062.350000001</v>
      </c>
      <c r="U823" s="39">
        <f t="shared" si="393"/>
        <v>4155671.5799999991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42956797.82</v>
      </c>
      <c r="AA823" s="39">
        <f t="shared" si="393"/>
        <v>24250202.180000003</v>
      </c>
      <c r="AB823" s="40">
        <f>Z823/D823</f>
        <v>0.63917148243486543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</row>
    <row r="826" spans="1:29" s="33" customFormat="1" ht="15" customHeight="1" x14ac:dyDescent="0.25">
      <c r="A826" s="46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34</v>
      </c>
      <c r="B827" s="31">
        <f>[1]consoCURRENT!E16920</f>
        <v>21410000</v>
      </c>
      <c r="C827" s="31">
        <f>[1]consoCURRENT!F16920</f>
        <v>0</v>
      </c>
      <c r="D827" s="31">
        <f>[1]consoCURRENT!G16920</f>
        <v>21410000</v>
      </c>
      <c r="E827" s="31">
        <f>[1]consoCURRENT!H16920</f>
        <v>3859997.52</v>
      </c>
      <c r="F827" s="31">
        <f>[1]consoCURRENT!I16920</f>
        <v>4505154.34</v>
      </c>
      <c r="G827" s="31">
        <f>[1]consoCURRENT!J16920</f>
        <v>2559268.63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1113529.1299999999</v>
      </c>
      <c r="O827" s="31">
        <f>[1]consoCURRENT!R16920</f>
        <v>1146251.77</v>
      </c>
      <c r="P827" s="31">
        <f>[1]consoCURRENT!S16920</f>
        <v>1600216.6199999999</v>
      </c>
      <c r="Q827" s="31">
        <f>[1]consoCURRENT!T16920</f>
        <v>1160441.47</v>
      </c>
      <c r="R827" s="31">
        <f>[1]consoCURRENT!U16920</f>
        <v>2185702.7399999998</v>
      </c>
      <c r="S827" s="31">
        <f>[1]consoCURRENT!V16920</f>
        <v>1159010.1299999999</v>
      </c>
      <c r="T827" s="31">
        <f>[1]consoCURRENT!W16920</f>
        <v>1281929.4099999999</v>
      </c>
      <c r="U827" s="31">
        <f>[1]consoCURRENT!X16920</f>
        <v>1277339.22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10924420.489999998</v>
      </c>
      <c r="AA827" s="31">
        <f>D827-Z827</f>
        <v>10485579.510000002</v>
      </c>
      <c r="AB827" s="37">
        <f>Z827/D827</f>
        <v>0.51024850490425022</v>
      </c>
      <c r="AC827" s="32"/>
    </row>
    <row r="828" spans="1:29" s="33" customFormat="1" ht="18" customHeight="1" x14ac:dyDescent="0.2">
      <c r="A828" s="36" t="s">
        <v>35</v>
      </c>
      <c r="B828" s="31">
        <f>[1]consoCURRENT!E17033</f>
        <v>31758000</v>
      </c>
      <c r="C828" s="31">
        <f>[1]consoCURRENT!F17033</f>
        <v>0</v>
      </c>
      <c r="D828" s="31">
        <f>[1]consoCURRENT!G17033</f>
        <v>31758000</v>
      </c>
      <c r="E828" s="31">
        <f>[1]consoCURRENT!H17033</f>
        <v>2937563.9000000004</v>
      </c>
      <c r="F828" s="31">
        <f>[1]consoCURRENT!I17033</f>
        <v>7310055.0899999989</v>
      </c>
      <c r="G828" s="31">
        <f>[1]consoCURRENT!J17033</f>
        <v>4151739.8499999996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707795.49</v>
      </c>
      <c r="O828" s="31">
        <f>[1]consoCURRENT!R17033</f>
        <v>1240323.22</v>
      </c>
      <c r="P828" s="31">
        <f>[1]consoCURRENT!S17033</f>
        <v>989445.19</v>
      </c>
      <c r="Q828" s="31">
        <f>[1]consoCURRENT!T17033</f>
        <v>2946722.35</v>
      </c>
      <c r="R828" s="31">
        <f>[1]consoCURRENT!U17033</f>
        <v>3053732.04</v>
      </c>
      <c r="S828" s="31">
        <f>[1]consoCURRENT!V17033</f>
        <v>1309600.7000000002</v>
      </c>
      <c r="T828" s="31">
        <f>[1]consoCURRENT!W17033</f>
        <v>2648781.14</v>
      </c>
      <c r="U828" s="31">
        <f>[1]consoCURRENT!X17033</f>
        <v>1502958.7100000002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4">SUM(M828:Y828)</f>
        <v>14399358.84</v>
      </c>
      <c r="AA828" s="31">
        <f>D828-Z828</f>
        <v>17358641.16</v>
      </c>
      <c r="AB828" s="37">
        <f>Z828/D828</f>
        <v>0.45340886831664462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4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4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5">SUM(B827:B830)</f>
        <v>53168000</v>
      </c>
      <c r="C831" s="39">
        <f t="shared" si="395"/>
        <v>0</v>
      </c>
      <c r="D831" s="39">
        <f t="shared" si="395"/>
        <v>53168000</v>
      </c>
      <c r="E831" s="39">
        <f t="shared" si="395"/>
        <v>6797561.4199999999</v>
      </c>
      <c r="F831" s="39">
        <f t="shared" si="395"/>
        <v>11815209.43</v>
      </c>
      <c r="G831" s="39">
        <f t="shared" si="395"/>
        <v>6711008.4799999995</v>
      </c>
      <c r="H831" s="39">
        <f t="shared" si="395"/>
        <v>0</v>
      </c>
      <c r="I831" s="39">
        <f t="shared" si="395"/>
        <v>0</v>
      </c>
      <c r="J831" s="39">
        <f t="shared" si="395"/>
        <v>0</v>
      </c>
      <c r="K831" s="39">
        <f t="shared" si="395"/>
        <v>0</v>
      </c>
      <c r="L831" s="39">
        <f t="shared" si="395"/>
        <v>0</v>
      </c>
      <c r="M831" s="39">
        <f t="shared" si="395"/>
        <v>0</v>
      </c>
      <c r="N831" s="39">
        <f t="shared" si="395"/>
        <v>1821324.6199999999</v>
      </c>
      <c r="O831" s="39">
        <f t="shared" si="395"/>
        <v>2386574.9900000002</v>
      </c>
      <c r="P831" s="39">
        <f t="shared" si="395"/>
        <v>2589661.8099999996</v>
      </c>
      <c r="Q831" s="39">
        <f t="shared" si="395"/>
        <v>4107163.8200000003</v>
      </c>
      <c r="R831" s="39">
        <f t="shared" si="395"/>
        <v>5239434.7799999993</v>
      </c>
      <c r="S831" s="39">
        <f t="shared" si="395"/>
        <v>2468610.83</v>
      </c>
      <c r="T831" s="39">
        <f t="shared" si="395"/>
        <v>3930710.55</v>
      </c>
      <c r="U831" s="39">
        <f t="shared" si="395"/>
        <v>2780297.93</v>
      </c>
      <c r="V831" s="39">
        <f t="shared" si="395"/>
        <v>0</v>
      </c>
      <c r="W831" s="39">
        <f t="shared" si="395"/>
        <v>0</v>
      </c>
      <c r="X831" s="39">
        <f t="shared" si="395"/>
        <v>0</v>
      </c>
      <c r="Y831" s="39">
        <f t="shared" si="395"/>
        <v>0</v>
      </c>
      <c r="Z831" s="39">
        <f t="shared" si="395"/>
        <v>25323779.329999998</v>
      </c>
      <c r="AA831" s="39">
        <f t="shared" si="395"/>
        <v>27844220.670000002</v>
      </c>
      <c r="AB831" s="40">
        <f>Z831/D831</f>
        <v>0.4762973843289196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1312000</v>
      </c>
      <c r="C832" s="31">
        <f>[1]consoCURRENT!F17072</f>
        <v>0</v>
      </c>
      <c r="D832" s="31">
        <f>[1]consoCURRENT!G17072</f>
        <v>1312000</v>
      </c>
      <c r="E832" s="31">
        <f>[1]consoCURRENT!H17072</f>
        <v>303576</v>
      </c>
      <c r="F832" s="31">
        <f>[1]consoCURRENT!I17072</f>
        <v>303658.8</v>
      </c>
      <c r="G832" s="31">
        <f>[1]consoCURRENT!J17072</f>
        <v>202556.16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95613</v>
      </c>
      <c r="O832" s="31">
        <f>[1]consoCURRENT!R17072</f>
        <v>106764.6</v>
      </c>
      <c r="P832" s="31">
        <f>[1]consoCURRENT!S17072</f>
        <v>101198.39999999999</v>
      </c>
      <c r="Q832" s="31">
        <f>[1]consoCURRENT!T17072</f>
        <v>101198.39999999999</v>
      </c>
      <c r="R832" s="31">
        <f>[1]consoCURRENT!U17072</f>
        <v>101230.2</v>
      </c>
      <c r="S832" s="31">
        <f>[1]consoCURRENT!V17072</f>
        <v>101230.2</v>
      </c>
      <c r="T832" s="31">
        <f>[1]consoCURRENT!W17072</f>
        <v>0</v>
      </c>
      <c r="U832" s="31">
        <f>[1]consoCURRENT!X17072</f>
        <v>202556.16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6">SUM(M832:Y832)</f>
        <v>809790.96000000008</v>
      </c>
      <c r="AA832" s="31">
        <f>D832-Z832</f>
        <v>502209.03999999992</v>
      </c>
      <c r="AB832" s="37">
        <f>Z832/D832</f>
        <v>0.6172187195121952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7">B832+B831</f>
        <v>54480000</v>
      </c>
      <c r="C833" s="39">
        <f t="shared" si="397"/>
        <v>0</v>
      </c>
      <c r="D833" s="39">
        <f t="shared" si="397"/>
        <v>54480000</v>
      </c>
      <c r="E833" s="39">
        <f t="shared" si="397"/>
        <v>7101137.4199999999</v>
      </c>
      <c r="F833" s="39">
        <f t="shared" si="397"/>
        <v>12118868.23</v>
      </c>
      <c r="G833" s="39">
        <f t="shared" si="397"/>
        <v>6913564.6399999997</v>
      </c>
      <c r="H833" s="39">
        <f t="shared" si="397"/>
        <v>0</v>
      </c>
      <c r="I833" s="39">
        <f t="shared" si="397"/>
        <v>0</v>
      </c>
      <c r="J833" s="39">
        <f t="shared" si="397"/>
        <v>0</v>
      </c>
      <c r="K833" s="39">
        <f t="shared" si="397"/>
        <v>0</v>
      </c>
      <c r="L833" s="39">
        <f t="shared" si="397"/>
        <v>0</v>
      </c>
      <c r="M833" s="39">
        <f t="shared" si="397"/>
        <v>0</v>
      </c>
      <c r="N833" s="39">
        <f t="shared" si="397"/>
        <v>1916937.6199999999</v>
      </c>
      <c r="O833" s="39">
        <f t="shared" si="397"/>
        <v>2493339.5900000003</v>
      </c>
      <c r="P833" s="39">
        <f t="shared" si="397"/>
        <v>2690860.2099999995</v>
      </c>
      <c r="Q833" s="39">
        <f t="shared" si="397"/>
        <v>4208362.2200000007</v>
      </c>
      <c r="R833" s="39">
        <f t="shared" si="397"/>
        <v>5340664.9799999995</v>
      </c>
      <c r="S833" s="39">
        <f t="shared" si="397"/>
        <v>2569841.0300000003</v>
      </c>
      <c r="T833" s="39">
        <f t="shared" si="397"/>
        <v>3930710.55</v>
      </c>
      <c r="U833" s="39">
        <f t="shared" si="397"/>
        <v>2982854.0900000003</v>
      </c>
      <c r="V833" s="39">
        <f t="shared" si="397"/>
        <v>0</v>
      </c>
      <c r="W833" s="39">
        <f t="shared" si="397"/>
        <v>0</v>
      </c>
      <c r="X833" s="39">
        <f t="shared" si="397"/>
        <v>0</v>
      </c>
      <c r="Y833" s="39">
        <f t="shared" si="397"/>
        <v>0</v>
      </c>
      <c r="Z833" s="39">
        <f t="shared" si="397"/>
        <v>26133570.289999999</v>
      </c>
      <c r="AA833" s="39">
        <f t="shared" si="397"/>
        <v>28346429.710000001</v>
      </c>
      <c r="AB833" s="40">
        <f>Z833/D833</f>
        <v>0.47969108461820847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</row>
    <row r="836" spans="1:29" s="33" customFormat="1" ht="15" customHeight="1" x14ac:dyDescent="0.25">
      <c r="A836" s="46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26332000</v>
      </c>
      <c r="C837" s="31">
        <f>[1]consoCURRENT!F17133</f>
        <v>0</v>
      </c>
      <c r="D837" s="31">
        <f>[1]consoCURRENT!G17133</f>
        <v>26332000</v>
      </c>
      <c r="E837" s="31">
        <f>[1]consoCURRENT!H17133</f>
        <v>6510919.3500000006</v>
      </c>
      <c r="F837" s="31">
        <f>[1]consoCURRENT!I17133</f>
        <v>7143172.0199999996</v>
      </c>
      <c r="G837" s="31">
        <f>[1]consoCURRENT!J17133</f>
        <v>5740436.7799999993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3870868.2900000005</v>
      </c>
      <c r="O837" s="31">
        <f>[1]consoCURRENT!R17133</f>
        <v>395274.09999999992</v>
      </c>
      <c r="P837" s="31">
        <f>[1]consoCURRENT!S17133</f>
        <v>2244776.96</v>
      </c>
      <c r="Q837" s="31">
        <f>[1]consoCURRENT!T17133</f>
        <v>1883016.64</v>
      </c>
      <c r="R837" s="31">
        <f>[1]consoCURRENT!U17133</f>
        <v>5149614.8499999996</v>
      </c>
      <c r="S837" s="31">
        <f>[1]consoCURRENT!V17133</f>
        <v>110540.53</v>
      </c>
      <c r="T837" s="31">
        <f>[1]consoCURRENT!W17133</f>
        <v>3298500.23</v>
      </c>
      <c r="U837" s="31">
        <f>[1]consoCURRENT!X17133</f>
        <v>2441936.5500000003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19394528.149999999</v>
      </c>
      <c r="AA837" s="31">
        <f>D837-Z837</f>
        <v>6937471.8500000015</v>
      </c>
      <c r="AB837" s="37">
        <f>Z837/D837</f>
        <v>0.7365383620689655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311680000</v>
      </c>
      <c r="C838" s="31">
        <f>[1]consoCURRENT!F17246</f>
        <v>-27327261</v>
      </c>
      <c r="D838" s="31">
        <f>[1]consoCURRENT!G17246</f>
        <v>284352739</v>
      </c>
      <c r="E838" s="31">
        <f>[1]consoCURRENT!H17246</f>
        <v>13386560.725999998</v>
      </c>
      <c r="F838" s="31">
        <f>[1]consoCURRENT!I17246</f>
        <v>17220226.509999998</v>
      </c>
      <c r="G838" s="31">
        <f>[1]consoCURRENT!J17246</f>
        <v>10897164.85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1984163.9900000005</v>
      </c>
      <c r="O838" s="31">
        <f>[1]consoCURRENT!R17246</f>
        <v>4025976.1860000002</v>
      </c>
      <c r="P838" s="31">
        <f>[1]consoCURRENT!S17246</f>
        <v>7376420.5500000007</v>
      </c>
      <c r="Q838" s="31">
        <f>[1]consoCURRENT!T17246</f>
        <v>2576624.71</v>
      </c>
      <c r="R838" s="31">
        <f>[1]consoCURRENT!U17246</f>
        <v>9320141.0599999987</v>
      </c>
      <c r="S838" s="31">
        <f>[1]consoCURRENT!V17246</f>
        <v>5323460.7399999984</v>
      </c>
      <c r="T838" s="31">
        <f>[1]consoCURRENT!W17246</f>
        <v>6394588.2300000004</v>
      </c>
      <c r="U838" s="31">
        <f>[1]consoCURRENT!X17246</f>
        <v>4502576.62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8">SUM(M838:Y838)</f>
        <v>41503952.085999995</v>
      </c>
      <c r="AA838" s="31">
        <f>D838-Z838</f>
        <v>242848786.914</v>
      </c>
      <c r="AB838" s="37">
        <f>Z838/D838</f>
        <v>0.14595938914448084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8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8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399">SUM(B837:B840)</f>
        <v>338012000</v>
      </c>
      <c r="C841" s="39">
        <f t="shared" si="399"/>
        <v>-27327261</v>
      </c>
      <c r="D841" s="39">
        <f t="shared" si="399"/>
        <v>310684739</v>
      </c>
      <c r="E841" s="39">
        <f t="shared" si="399"/>
        <v>19897480.075999998</v>
      </c>
      <c r="F841" s="39">
        <f t="shared" si="399"/>
        <v>24363398.529999997</v>
      </c>
      <c r="G841" s="39">
        <f t="shared" si="399"/>
        <v>16637601.629999999</v>
      </c>
      <c r="H841" s="39">
        <f t="shared" si="399"/>
        <v>0</v>
      </c>
      <c r="I841" s="39">
        <f t="shared" si="399"/>
        <v>0</v>
      </c>
      <c r="J841" s="39">
        <f t="shared" si="399"/>
        <v>0</v>
      </c>
      <c r="K841" s="39">
        <f t="shared" si="399"/>
        <v>0</v>
      </c>
      <c r="L841" s="39">
        <f t="shared" si="399"/>
        <v>0</v>
      </c>
      <c r="M841" s="39">
        <f t="shared" si="399"/>
        <v>0</v>
      </c>
      <c r="N841" s="39">
        <f t="shared" si="399"/>
        <v>5855032.2800000012</v>
      </c>
      <c r="O841" s="39">
        <f t="shared" si="399"/>
        <v>4421250.2860000003</v>
      </c>
      <c r="P841" s="39">
        <f t="shared" si="399"/>
        <v>9621197.5100000016</v>
      </c>
      <c r="Q841" s="39">
        <f t="shared" si="399"/>
        <v>4459641.3499999996</v>
      </c>
      <c r="R841" s="39">
        <f t="shared" si="399"/>
        <v>14469755.909999998</v>
      </c>
      <c r="S841" s="39">
        <f t="shared" si="399"/>
        <v>5434001.2699999986</v>
      </c>
      <c r="T841" s="39">
        <f t="shared" si="399"/>
        <v>9693088.4600000009</v>
      </c>
      <c r="U841" s="39">
        <f t="shared" si="399"/>
        <v>6944513.1699999999</v>
      </c>
      <c r="V841" s="39">
        <f t="shared" si="399"/>
        <v>0</v>
      </c>
      <c r="W841" s="39">
        <f t="shared" si="399"/>
        <v>0</v>
      </c>
      <c r="X841" s="39">
        <f t="shared" si="399"/>
        <v>0</v>
      </c>
      <c r="Y841" s="39">
        <f t="shared" si="399"/>
        <v>0</v>
      </c>
      <c r="Z841" s="39">
        <f t="shared" si="399"/>
        <v>60898480.235999994</v>
      </c>
      <c r="AA841" s="39">
        <f t="shared" si="399"/>
        <v>249786258.764</v>
      </c>
      <c r="AB841" s="40">
        <f>Z841/D841</f>
        <v>0.19601374831610249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1880000</v>
      </c>
      <c r="C842" s="31">
        <f>[1]consoCURRENT!F17285</f>
        <v>0</v>
      </c>
      <c r="D842" s="31">
        <f>[1]consoCURRENT!G17285</f>
        <v>1880000</v>
      </c>
      <c r="E842" s="31">
        <f>[1]consoCURRENT!H17285</f>
        <v>325009.21999999997</v>
      </c>
      <c r="F842" s="31">
        <f>[1]consoCURRENT!I17285</f>
        <v>490492.18</v>
      </c>
      <c r="G842" s="31">
        <f>[1]consoCURRENT!J17285</f>
        <v>328922.74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162300.66</v>
      </c>
      <c r="P842" s="31">
        <f>[1]consoCURRENT!S17285</f>
        <v>162708.56</v>
      </c>
      <c r="Q842" s="31">
        <f>[1]consoCURRENT!T17285</f>
        <v>162395.16</v>
      </c>
      <c r="R842" s="31">
        <f>[1]consoCURRENT!U17285</f>
        <v>162991.07999999999</v>
      </c>
      <c r="S842" s="31">
        <f>[1]consoCURRENT!V17285</f>
        <v>165105.94</v>
      </c>
      <c r="T842" s="31">
        <f>[1]consoCURRENT!W17285</f>
        <v>164428.79999999999</v>
      </c>
      <c r="U842" s="31">
        <f>[1]consoCURRENT!X17285</f>
        <v>164493.94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0">SUM(M842:Y842)</f>
        <v>1144424.1399999999</v>
      </c>
      <c r="AA842" s="31">
        <f>D842-Z842</f>
        <v>735575.8600000001</v>
      </c>
      <c r="AB842" s="37">
        <f>Z842/D842</f>
        <v>0.60873624468085097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1">B842+B841</f>
        <v>339892000</v>
      </c>
      <c r="C843" s="39">
        <f t="shared" si="401"/>
        <v>-27327261</v>
      </c>
      <c r="D843" s="39">
        <f t="shared" si="401"/>
        <v>312564739</v>
      </c>
      <c r="E843" s="39">
        <f t="shared" si="401"/>
        <v>20222489.295999996</v>
      </c>
      <c r="F843" s="39">
        <f t="shared" si="401"/>
        <v>24853890.709999997</v>
      </c>
      <c r="G843" s="39">
        <f t="shared" si="401"/>
        <v>16966524.369999997</v>
      </c>
      <c r="H843" s="39">
        <f t="shared" si="401"/>
        <v>0</v>
      </c>
      <c r="I843" s="39">
        <f t="shared" si="401"/>
        <v>0</v>
      </c>
      <c r="J843" s="39">
        <f t="shared" si="401"/>
        <v>0</v>
      </c>
      <c r="K843" s="39">
        <f t="shared" si="401"/>
        <v>0</v>
      </c>
      <c r="L843" s="39">
        <f t="shared" si="401"/>
        <v>0</v>
      </c>
      <c r="M843" s="39">
        <f t="shared" si="401"/>
        <v>0</v>
      </c>
      <c r="N843" s="39">
        <f t="shared" si="401"/>
        <v>5855032.2800000012</v>
      </c>
      <c r="O843" s="39">
        <f t="shared" si="401"/>
        <v>4583550.9460000005</v>
      </c>
      <c r="P843" s="39">
        <f t="shared" si="401"/>
        <v>9783906.0700000022</v>
      </c>
      <c r="Q843" s="39">
        <f t="shared" si="401"/>
        <v>4622036.51</v>
      </c>
      <c r="R843" s="39">
        <f t="shared" si="401"/>
        <v>14632746.989999998</v>
      </c>
      <c r="S843" s="39">
        <f t="shared" si="401"/>
        <v>5599107.209999999</v>
      </c>
      <c r="T843" s="39">
        <f t="shared" si="401"/>
        <v>9857517.2600000016</v>
      </c>
      <c r="U843" s="39">
        <f t="shared" si="401"/>
        <v>7109007.1100000003</v>
      </c>
      <c r="V843" s="39">
        <f t="shared" si="401"/>
        <v>0</v>
      </c>
      <c r="W843" s="39">
        <f t="shared" si="401"/>
        <v>0</v>
      </c>
      <c r="X843" s="39">
        <f t="shared" si="401"/>
        <v>0</v>
      </c>
      <c r="Y843" s="39">
        <f t="shared" si="401"/>
        <v>0</v>
      </c>
      <c r="Z843" s="39">
        <f t="shared" si="401"/>
        <v>62042904.375999995</v>
      </c>
      <c r="AA843" s="39">
        <f t="shared" si="401"/>
        <v>250521834.62400001</v>
      </c>
      <c r="AB843" s="40">
        <f>Z843/D843</f>
        <v>0.19849617258330599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14797000</v>
      </c>
      <c r="C847" s="31">
        <f>[1]consoCURRENT!F17346</f>
        <v>0</v>
      </c>
      <c r="D847" s="31">
        <f>[1]consoCURRENT!G17346</f>
        <v>14797000</v>
      </c>
      <c r="E847" s="31">
        <f>[1]consoCURRENT!H17346</f>
        <v>2892475.8499999996</v>
      </c>
      <c r="F847" s="31">
        <f>[1]consoCURRENT!I17346</f>
        <v>4092718.26</v>
      </c>
      <c r="G847" s="31">
        <f>[1]consoCURRENT!J17346</f>
        <v>2095710.26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929310.85</v>
      </c>
      <c r="O847" s="31">
        <f>[1]consoCURRENT!R17346</f>
        <v>1009633.2000000001</v>
      </c>
      <c r="P847" s="31">
        <f>[1]consoCURRENT!S17346</f>
        <v>953531.8</v>
      </c>
      <c r="Q847" s="31">
        <f>[1]consoCURRENT!T17346</f>
        <v>937841.48</v>
      </c>
      <c r="R847" s="31">
        <f>[1]consoCURRENT!U17346</f>
        <v>57177.24</v>
      </c>
      <c r="S847" s="31">
        <f>[1]consoCURRENT!V17346</f>
        <v>3097699.54</v>
      </c>
      <c r="T847" s="31">
        <f>[1]consoCURRENT!W17346</f>
        <v>1084071.32</v>
      </c>
      <c r="U847" s="31">
        <f>[1]consoCURRENT!X17346</f>
        <v>1011638.9400000001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9080904.370000001</v>
      </c>
      <c r="AA847" s="31">
        <f>D847-Z847</f>
        <v>5716095.629999999</v>
      </c>
      <c r="AB847" s="37">
        <f>Z847/D847</f>
        <v>0.61369901804419824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39145000</v>
      </c>
      <c r="C848" s="31">
        <f>[1]consoCURRENT!F17459</f>
        <v>0</v>
      </c>
      <c r="D848" s="31">
        <f>[1]consoCURRENT!G17459</f>
        <v>39145000</v>
      </c>
      <c r="E848" s="31">
        <f>[1]consoCURRENT!H17459</f>
        <v>8939387.9100000001</v>
      </c>
      <c r="F848" s="31">
        <f>[1]consoCURRENT!I17459</f>
        <v>7296242.7299999995</v>
      </c>
      <c r="G848" s="31">
        <f>[1]consoCURRENT!J17459</f>
        <v>5539344.4000000004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1750547.47</v>
      </c>
      <c r="O848" s="31">
        <f>[1]consoCURRENT!R17459</f>
        <v>3879041.49</v>
      </c>
      <c r="P848" s="31">
        <f>[1]consoCURRENT!S17459</f>
        <v>3309798.95</v>
      </c>
      <c r="Q848" s="31">
        <f>[1]consoCURRENT!T17459</f>
        <v>1939078.1600000001</v>
      </c>
      <c r="R848" s="31">
        <f>[1]consoCURRENT!U17459</f>
        <v>3043161.89</v>
      </c>
      <c r="S848" s="31">
        <f>[1]consoCURRENT!V17459</f>
        <v>2314002.6799999997</v>
      </c>
      <c r="T848" s="31">
        <f>[1]consoCURRENT!W17459</f>
        <v>2102039.8600000003</v>
      </c>
      <c r="U848" s="31">
        <f>[1]consoCURRENT!X17459</f>
        <v>3437304.54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2">SUM(M848:Y848)</f>
        <v>21774975.039999999</v>
      </c>
      <c r="AA848" s="31">
        <f>D848-Z848</f>
        <v>17370024.960000001</v>
      </c>
      <c r="AB848" s="37">
        <f>Z848/D848</f>
        <v>0.55626453033593048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2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2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3">SUM(B847:B850)</f>
        <v>53942000</v>
      </c>
      <c r="C851" s="39">
        <f t="shared" si="403"/>
        <v>0</v>
      </c>
      <c r="D851" s="39">
        <f t="shared" si="403"/>
        <v>53942000</v>
      </c>
      <c r="E851" s="39">
        <f t="shared" si="403"/>
        <v>11831863.76</v>
      </c>
      <c r="F851" s="39">
        <f t="shared" si="403"/>
        <v>11388960.989999998</v>
      </c>
      <c r="G851" s="39">
        <f t="shared" si="403"/>
        <v>7635054.6600000001</v>
      </c>
      <c r="H851" s="39">
        <f t="shared" si="403"/>
        <v>0</v>
      </c>
      <c r="I851" s="39">
        <f t="shared" si="403"/>
        <v>0</v>
      </c>
      <c r="J851" s="39">
        <f t="shared" si="403"/>
        <v>0</v>
      </c>
      <c r="K851" s="39">
        <f t="shared" si="403"/>
        <v>0</v>
      </c>
      <c r="L851" s="39">
        <f t="shared" si="403"/>
        <v>0</v>
      </c>
      <c r="M851" s="39">
        <f t="shared" si="403"/>
        <v>0</v>
      </c>
      <c r="N851" s="39">
        <f t="shared" si="403"/>
        <v>2679858.3199999998</v>
      </c>
      <c r="O851" s="39">
        <f t="shared" si="403"/>
        <v>4888674.6900000004</v>
      </c>
      <c r="P851" s="39">
        <f t="shared" si="403"/>
        <v>4263330.75</v>
      </c>
      <c r="Q851" s="39">
        <f t="shared" si="403"/>
        <v>2876919.64</v>
      </c>
      <c r="R851" s="39">
        <f t="shared" si="403"/>
        <v>3100339.1300000004</v>
      </c>
      <c r="S851" s="39">
        <f t="shared" si="403"/>
        <v>5411702.2199999997</v>
      </c>
      <c r="T851" s="39">
        <f t="shared" si="403"/>
        <v>3186111.1800000006</v>
      </c>
      <c r="U851" s="39">
        <f t="shared" si="403"/>
        <v>4448943.4800000004</v>
      </c>
      <c r="V851" s="39">
        <f t="shared" si="403"/>
        <v>0</v>
      </c>
      <c r="W851" s="39">
        <f t="shared" si="403"/>
        <v>0</v>
      </c>
      <c r="X851" s="39">
        <f t="shared" si="403"/>
        <v>0</v>
      </c>
      <c r="Y851" s="39">
        <f t="shared" si="403"/>
        <v>0</v>
      </c>
      <c r="Z851" s="39">
        <f t="shared" si="403"/>
        <v>30855879.41</v>
      </c>
      <c r="AA851" s="39">
        <f t="shared" si="403"/>
        <v>23086120.59</v>
      </c>
      <c r="AB851" s="40">
        <f>Z851/D851</f>
        <v>0.57201956564458123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822000</v>
      </c>
      <c r="C852" s="31">
        <f>[1]consoCURRENT!F17498</f>
        <v>0</v>
      </c>
      <c r="D852" s="31">
        <f>[1]consoCURRENT!G17498</f>
        <v>822000</v>
      </c>
      <c r="E852" s="31">
        <f>[1]consoCURRENT!H17498</f>
        <v>140820.14000000001</v>
      </c>
      <c r="F852" s="31">
        <f>[1]consoCURRENT!I17498</f>
        <v>197325.04</v>
      </c>
      <c r="G852" s="31">
        <f>[1]consoCURRENT!J17498</f>
        <v>137544.12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76090.14</v>
      </c>
      <c r="P852" s="31">
        <f>[1]consoCURRENT!S17498</f>
        <v>64730</v>
      </c>
      <c r="Q852" s="31">
        <f>[1]consoCURRENT!T17498</f>
        <v>63256.28</v>
      </c>
      <c r="R852" s="31">
        <f>[1]consoCURRENT!U17498</f>
        <v>0</v>
      </c>
      <c r="S852" s="31">
        <f>[1]consoCURRENT!V17498</f>
        <v>134068.76</v>
      </c>
      <c r="T852" s="31">
        <f>[1]consoCURRENT!W17498</f>
        <v>137544.12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4">SUM(M852:Y852)</f>
        <v>475689.30000000005</v>
      </c>
      <c r="AA852" s="31">
        <f>D852-Z852</f>
        <v>346310.69999999995</v>
      </c>
      <c r="AB852" s="37">
        <f>Z852/D852</f>
        <v>0.57869744525547451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5">B852+B851</f>
        <v>54764000</v>
      </c>
      <c r="C853" s="39">
        <f t="shared" si="405"/>
        <v>0</v>
      </c>
      <c r="D853" s="39">
        <f t="shared" si="405"/>
        <v>54764000</v>
      </c>
      <c r="E853" s="39">
        <f t="shared" si="405"/>
        <v>11972683.9</v>
      </c>
      <c r="F853" s="39">
        <f t="shared" si="405"/>
        <v>11586286.029999997</v>
      </c>
      <c r="G853" s="39">
        <f t="shared" si="405"/>
        <v>7772598.7800000003</v>
      </c>
      <c r="H853" s="39">
        <f t="shared" si="405"/>
        <v>0</v>
      </c>
      <c r="I853" s="39">
        <f t="shared" si="405"/>
        <v>0</v>
      </c>
      <c r="J853" s="39">
        <f t="shared" si="405"/>
        <v>0</v>
      </c>
      <c r="K853" s="39">
        <f t="shared" si="405"/>
        <v>0</v>
      </c>
      <c r="L853" s="39">
        <f t="shared" si="405"/>
        <v>0</v>
      </c>
      <c r="M853" s="39">
        <f t="shared" si="405"/>
        <v>0</v>
      </c>
      <c r="N853" s="39">
        <f t="shared" si="405"/>
        <v>2679858.3199999998</v>
      </c>
      <c r="O853" s="39">
        <f t="shared" si="405"/>
        <v>4964764.83</v>
      </c>
      <c r="P853" s="39">
        <f t="shared" si="405"/>
        <v>4328060.75</v>
      </c>
      <c r="Q853" s="39">
        <f t="shared" si="405"/>
        <v>2940175.92</v>
      </c>
      <c r="R853" s="39">
        <f t="shared" si="405"/>
        <v>3100339.1300000004</v>
      </c>
      <c r="S853" s="39">
        <f t="shared" si="405"/>
        <v>5545770.9799999995</v>
      </c>
      <c r="T853" s="39">
        <f t="shared" si="405"/>
        <v>3323655.3000000007</v>
      </c>
      <c r="U853" s="39">
        <f t="shared" si="405"/>
        <v>4448943.4800000004</v>
      </c>
      <c r="V853" s="39">
        <f t="shared" si="405"/>
        <v>0</v>
      </c>
      <c r="W853" s="39">
        <f t="shared" si="405"/>
        <v>0</v>
      </c>
      <c r="X853" s="39">
        <f t="shared" si="405"/>
        <v>0</v>
      </c>
      <c r="Y853" s="39">
        <f t="shared" si="405"/>
        <v>0</v>
      </c>
      <c r="Z853" s="39">
        <f t="shared" si="405"/>
        <v>31331568.710000001</v>
      </c>
      <c r="AA853" s="39">
        <f t="shared" si="405"/>
        <v>23432431.289999999</v>
      </c>
      <c r="AB853" s="40">
        <f>Z853/D853</f>
        <v>0.57211979968592508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25199000</v>
      </c>
      <c r="C857" s="31">
        <f>[1]consoCURRENT!F17559</f>
        <v>0</v>
      </c>
      <c r="D857" s="31">
        <f>[1]consoCURRENT!G17559</f>
        <v>25199000</v>
      </c>
      <c r="E857" s="31">
        <f>[1]consoCURRENT!H17559</f>
        <v>6590049.4800000004</v>
      </c>
      <c r="F857" s="31">
        <f>[1]consoCURRENT!I17559</f>
        <v>6840546.6700000009</v>
      </c>
      <c r="G857" s="31">
        <f>[1]consoCURRENT!J17559</f>
        <v>3409843.84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2277498</v>
      </c>
      <c r="O857" s="31">
        <f>[1]consoCURRENT!R17559</f>
        <v>2079284.58</v>
      </c>
      <c r="P857" s="31">
        <f>[1]consoCURRENT!S17559</f>
        <v>2233266.9</v>
      </c>
      <c r="Q857" s="31">
        <f>[1]consoCURRENT!T17559</f>
        <v>2016571.15</v>
      </c>
      <c r="R857" s="31">
        <f>[1]consoCURRENT!U17559</f>
        <v>3011687.1</v>
      </c>
      <c r="S857" s="31">
        <f>[1]consoCURRENT!V17559</f>
        <v>1812288.42</v>
      </c>
      <c r="T857" s="31">
        <f>[1]consoCURRENT!W17559</f>
        <v>1705094.59</v>
      </c>
      <c r="U857" s="31">
        <f>[1]consoCURRENT!X17559</f>
        <v>1704749.25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16840439.990000002</v>
      </c>
      <c r="AA857" s="31">
        <f>D857-Z857</f>
        <v>8358560.0099999979</v>
      </c>
      <c r="AB857" s="37">
        <f>Z857/D857</f>
        <v>0.66829794793444197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68773000</v>
      </c>
      <c r="C858" s="31">
        <f>[1]consoCURRENT!F17672</f>
        <v>0</v>
      </c>
      <c r="D858" s="31">
        <f>[1]consoCURRENT!G17672</f>
        <v>68773000</v>
      </c>
      <c r="E858" s="31">
        <f>[1]consoCURRENT!H17672</f>
        <v>27047378.740000002</v>
      </c>
      <c r="F858" s="31">
        <f>[1]consoCURRENT!I17672</f>
        <v>19500178.299999997</v>
      </c>
      <c r="G858" s="31">
        <f>[1]consoCURRENT!J17672</f>
        <v>2738793.87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14360845.950000001</v>
      </c>
      <c r="O858" s="31">
        <f>[1]consoCURRENT!R17672</f>
        <v>6849149.5800000001</v>
      </c>
      <c r="P858" s="31">
        <f>[1]consoCURRENT!S17672</f>
        <v>5837383.2100000009</v>
      </c>
      <c r="Q858" s="31">
        <f>[1]consoCURRENT!T17672</f>
        <v>1918762.45</v>
      </c>
      <c r="R858" s="31">
        <f>[1]consoCURRENT!U17672</f>
        <v>6093588.5700000003</v>
      </c>
      <c r="S858" s="31">
        <f>[1]consoCURRENT!V17672</f>
        <v>11487827.280000001</v>
      </c>
      <c r="T858" s="31">
        <f>[1]consoCURRENT!W17672</f>
        <v>1657861.58</v>
      </c>
      <c r="U858" s="31">
        <f>[1]consoCURRENT!X17672</f>
        <v>1080932.2899999998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6">SUM(M858:Y858)</f>
        <v>49286350.910000004</v>
      </c>
      <c r="AA858" s="31">
        <f>D858-Z858</f>
        <v>19486649.089999996</v>
      </c>
      <c r="AB858" s="37">
        <f>Z858/D858</f>
        <v>0.71665262399488172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6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6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7">SUM(B857:B860)</f>
        <v>93972000</v>
      </c>
      <c r="C861" s="39">
        <f t="shared" si="407"/>
        <v>0</v>
      </c>
      <c r="D861" s="39">
        <f t="shared" si="407"/>
        <v>93972000</v>
      </c>
      <c r="E861" s="39">
        <f t="shared" si="407"/>
        <v>33637428.219999999</v>
      </c>
      <c r="F861" s="39">
        <f t="shared" si="407"/>
        <v>26340724.969999999</v>
      </c>
      <c r="G861" s="39">
        <f t="shared" si="407"/>
        <v>6148637.71</v>
      </c>
      <c r="H861" s="39">
        <f t="shared" si="407"/>
        <v>0</v>
      </c>
      <c r="I861" s="39">
        <f t="shared" si="407"/>
        <v>0</v>
      </c>
      <c r="J861" s="39">
        <f t="shared" si="407"/>
        <v>0</v>
      </c>
      <c r="K861" s="39">
        <f t="shared" si="407"/>
        <v>0</v>
      </c>
      <c r="L861" s="39">
        <f t="shared" si="407"/>
        <v>0</v>
      </c>
      <c r="M861" s="39">
        <f t="shared" si="407"/>
        <v>0</v>
      </c>
      <c r="N861" s="39">
        <f t="shared" si="407"/>
        <v>16638343.950000001</v>
      </c>
      <c r="O861" s="39">
        <f t="shared" si="407"/>
        <v>8928434.1600000001</v>
      </c>
      <c r="P861" s="39">
        <f t="shared" si="407"/>
        <v>8070650.1100000013</v>
      </c>
      <c r="Q861" s="39">
        <f t="shared" si="407"/>
        <v>3935333.5999999996</v>
      </c>
      <c r="R861" s="39">
        <f t="shared" si="407"/>
        <v>9105275.6699999999</v>
      </c>
      <c r="S861" s="39">
        <f t="shared" si="407"/>
        <v>13300115.700000001</v>
      </c>
      <c r="T861" s="39">
        <f t="shared" si="407"/>
        <v>3362956.17</v>
      </c>
      <c r="U861" s="39">
        <f t="shared" si="407"/>
        <v>2785681.54</v>
      </c>
      <c r="V861" s="39">
        <f t="shared" si="407"/>
        <v>0</v>
      </c>
      <c r="W861" s="39">
        <f t="shared" si="407"/>
        <v>0</v>
      </c>
      <c r="X861" s="39">
        <f t="shared" si="407"/>
        <v>0</v>
      </c>
      <c r="Y861" s="39">
        <f t="shared" si="407"/>
        <v>0</v>
      </c>
      <c r="Z861" s="39">
        <f t="shared" si="407"/>
        <v>66126790.900000006</v>
      </c>
      <c r="AA861" s="39">
        <f t="shared" si="407"/>
        <v>27845209.099999994</v>
      </c>
      <c r="AB861" s="40">
        <f>Z861/D861</f>
        <v>0.70368610756395533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1614000</v>
      </c>
      <c r="C862" s="31">
        <f>[1]consoCURRENT!F17711</f>
        <v>0</v>
      </c>
      <c r="D862" s="31">
        <f>[1]consoCURRENT!G17711</f>
        <v>1614000</v>
      </c>
      <c r="E862" s="31">
        <f>[1]consoCURRENT!H17711</f>
        <v>501937.08</v>
      </c>
      <c r="F862" s="31">
        <f>[1]consoCURRENT!I17711</f>
        <v>360203.92</v>
      </c>
      <c r="G862" s="31">
        <f>[1]consoCURRENT!J17711</f>
        <v>239966.49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254685.76</v>
      </c>
      <c r="O862" s="31">
        <f>[1]consoCURRENT!R17711</f>
        <v>127133.96</v>
      </c>
      <c r="P862" s="31">
        <f>[1]consoCURRENT!S17711</f>
        <v>120117.36</v>
      </c>
      <c r="Q862" s="31">
        <f>[1]consoCURRENT!T17711</f>
        <v>120421.15</v>
      </c>
      <c r="R862" s="31">
        <f>[1]consoCURRENT!U17711</f>
        <v>120908.73</v>
      </c>
      <c r="S862" s="31">
        <f>[1]consoCURRENT!V17711</f>
        <v>118874.04</v>
      </c>
      <c r="T862" s="31">
        <f>[1]consoCURRENT!W17711</f>
        <v>118992.27</v>
      </c>
      <c r="U862" s="31">
        <f>[1]consoCURRENT!X17711</f>
        <v>120974.22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8">SUM(M862:Y862)</f>
        <v>1102107.49</v>
      </c>
      <c r="AA862" s="31">
        <f>D862-Z862</f>
        <v>511892.51</v>
      </c>
      <c r="AB862" s="37">
        <f>Z862/D862</f>
        <v>0.68284231102850057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09">B862+B861</f>
        <v>95586000</v>
      </c>
      <c r="C863" s="39">
        <f t="shared" si="409"/>
        <v>0</v>
      </c>
      <c r="D863" s="39">
        <f t="shared" si="409"/>
        <v>95586000</v>
      </c>
      <c r="E863" s="39">
        <f t="shared" si="409"/>
        <v>34139365.299999997</v>
      </c>
      <c r="F863" s="39">
        <f t="shared" si="409"/>
        <v>26700928.890000001</v>
      </c>
      <c r="G863" s="39">
        <f t="shared" si="409"/>
        <v>6388604.2000000002</v>
      </c>
      <c r="H863" s="39">
        <f t="shared" si="409"/>
        <v>0</v>
      </c>
      <c r="I863" s="39">
        <f t="shared" si="409"/>
        <v>0</v>
      </c>
      <c r="J863" s="39">
        <f t="shared" si="409"/>
        <v>0</v>
      </c>
      <c r="K863" s="39">
        <f t="shared" si="409"/>
        <v>0</v>
      </c>
      <c r="L863" s="39">
        <f t="shared" si="409"/>
        <v>0</v>
      </c>
      <c r="M863" s="39">
        <f t="shared" si="409"/>
        <v>0</v>
      </c>
      <c r="N863" s="39">
        <f t="shared" si="409"/>
        <v>16893029.710000001</v>
      </c>
      <c r="O863" s="39">
        <f t="shared" si="409"/>
        <v>9055568.120000001</v>
      </c>
      <c r="P863" s="39">
        <f t="shared" si="409"/>
        <v>8190767.4700000016</v>
      </c>
      <c r="Q863" s="39">
        <f t="shared" si="409"/>
        <v>4055754.7499999995</v>
      </c>
      <c r="R863" s="39">
        <f t="shared" si="409"/>
        <v>9226184.4000000004</v>
      </c>
      <c r="S863" s="39">
        <f t="shared" si="409"/>
        <v>13418989.74</v>
      </c>
      <c r="T863" s="39">
        <f t="shared" si="409"/>
        <v>3481948.44</v>
      </c>
      <c r="U863" s="39">
        <f t="shared" si="409"/>
        <v>2906655.7600000002</v>
      </c>
      <c r="V863" s="39">
        <f t="shared" si="409"/>
        <v>0</v>
      </c>
      <c r="W863" s="39">
        <f t="shared" si="409"/>
        <v>0</v>
      </c>
      <c r="X863" s="39">
        <f t="shared" si="409"/>
        <v>0</v>
      </c>
      <c r="Y863" s="39">
        <f t="shared" si="409"/>
        <v>0</v>
      </c>
      <c r="Z863" s="39">
        <f t="shared" si="409"/>
        <v>67228898.390000001</v>
      </c>
      <c r="AA863" s="39">
        <f t="shared" si="409"/>
        <v>28357101.609999996</v>
      </c>
      <c r="AB863" s="40">
        <f>Z863/D863</f>
        <v>0.70333415343251104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11777000</v>
      </c>
      <c r="C867" s="31">
        <f>[1]consoCURRENT!F17772</f>
        <v>0</v>
      </c>
      <c r="D867" s="31">
        <f>[1]consoCURRENT!G17772</f>
        <v>11777000</v>
      </c>
      <c r="E867" s="31">
        <f>[1]consoCURRENT!H17772</f>
        <v>1608345.78</v>
      </c>
      <c r="F867" s="31">
        <f>[1]consoCURRENT!I17772</f>
        <v>1815798.78</v>
      </c>
      <c r="G867" s="31">
        <f>[1]consoCURRENT!J17772</f>
        <v>905411.52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1008230.52</v>
      </c>
      <c r="P867" s="31">
        <f>[1]consoCURRENT!S17772</f>
        <v>600115.26</v>
      </c>
      <c r="Q867" s="31">
        <f>[1]consoCURRENT!T17772</f>
        <v>462063.26</v>
      </c>
      <c r="R867" s="31">
        <f>[1]consoCURRENT!U17772</f>
        <v>1350641.26</v>
      </c>
      <c r="S867" s="31">
        <f>[1]consoCURRENT!V17772</f>
        <v>3094.26</v>
      </c>
      <c r="T867" s="31">
        <f>[1]consoCURRENT!W17772</f>
        <v>903417.26</v>
      </c>
      <c r="U867" s="31">
        <f>[1]consoCURRENT!X17772</f>
        <v>1994.26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4329556.0799999991</v>
      </c>
      <c r="AA867" s="31">
        <f>D867-Z867</f>
        <v>7447443.9200000009</v>
      </c>
      <c r="AB867" s="37">
        <f>Z867/D867</f>
        <v>0.36762809544026487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26679000</v>
      </c>
      <c r="C868" s="31">
        <f>[1]consoCURRENT!F17885</f>
        <v>0</v>
      </c>
      <c r="D868" s="31">
        <f>[1]consoCURRENT!G17885</f>
        <v>26679000</v>
      </c>
      <c r="E868" s="31">
        <f>[1]consoCURRENT!H17885</f>
        <v>2603597.2200000002</v>
      </c>
      <c r="F868" s="31">
        <f>[1]consoCURRENT!I17885</f>
        <v>4666497.2499999991</v>
      </c>
      <c r="G868" s="31">
        <f>[1]consoCURRENT!J17885</f>
        <v>4234461.1400000006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90000</v>
      </c>
      <c r="O868" s="31">
        <f>[1]consoCURRENT!R17885</f>
        <v>1401827.67</v>
      </c>
      <c r="P868" s="31">
        <f>[1]consoCURRENT!S17885</f>
        <v>1111769.5500000003</v>
      </c>
      <c r="Q868" s="31">
        <f>[1]consoCURRENT!T17885</f>
        <v>1516680.1399999997</v>
      </c>
      <c r="R868" s="31">
        <f>[1]consoCURRENT!U17885</f>
        <v>1575891.28</v>
      </c>
      <c r="S868" s="31">
        <f>[1]consoCURRENT!V17885</f>
        <v>1573925.83</v>
      </c>
      <c r="T868" s="31">
        <f>[1]consoCURRENT!W17885</f>
        <v>1528063.4399999997</v>
      </c>
      <c r="U868" s="31">
        <f>[1]consoCURRENT!X17885</f>
        <v>2706397.7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0">SUM(M868:Y868)</f>
        <v>11504555.609999999</v>
      </c>
      <c r="AA868" s="31">
        <f>D868-Z868</f>
        <v>15174444.390000001</v>
      </c>
      <c r="AB868" s="37">
        <f>Z868/D868</f>
        <v>0.43122139547959065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0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0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1">SUM(B867:B870)</f>
        <v>38456000</v>
      </c>
      <c r="C871" s="39">
        <f t="shared" si="411"/>
        <v>0</v>
      </c>
      <c r="D871" s="39">
        <f t="shared" si="411"/>
        <v>38456000</v>
      </c>
      <c r="E871" s="39">
        <f t="shared" si="411"/>
        <v>4211943</v>
      </c>
      <c r="F871" s="39">
        <f t="shared" si="411"/>
        <v>6482296.0299999993</v>
      </c>
      <c r="G871" s="39">
        <f t="shared" si="411"/>
        <v>5139872.66</v>
      </c>
      <c r="H871" s="39">
        <f t="shared" si="411"/>
        <v>0</v>
      </c>
      <c r="I871" s="39">
        <f t="shared" si="411"/>
        <v>0</v>
      </c>
      <c r="J871" s="39">
        <f t="shared" si="411"/>
        <v>0</v>
      </c>
      <c r="K871" s="39">
        <f t="shared" si="411"/>
        <v>0</v>
      </c>
      <c r="L871" s="39">
        <f t="shared" si="411"/>
        <v>0</v>
      </c>
      <c r="M871" s="39">
        <f t="shared" si="411"/>
        <v>0</v>
      </c>
      <c r="N871" s="39">
        <f t="shared" si="411"/>
        <v>90000</v>
      </c>
      <c r="O871" s="39">
        <f t="shared" si="411"/>
        <v>2410058.19</v>
      </c>
      <c r="P871" s="39">
        <f t="shared" si="411"/>
        <v>1711884.8100000003</v>
      </c>
      <c r="Q871" s="39">
        <f t="shared" si="411"/>
        <v>1978743.3999999997</v>
      </c>
      <c r="R871" s="39">
        <f t="shared" si="411"/>
        <v>2926532.54</v>
      </c>
      <c r="S871" s="39">
        <f t="shared" si="411"/>
        <v>1577020.09</v>
      </c>
      <c r="T871" s="39">
        <f t="shared" si="411"/>
        <v>2431480.6999999997</v>
      </c>
      <c r="U871" s="39">
        <f t="shared" si="411"/>
        <v>2708391.96</v>
      </c>
      <c r="V871" s="39">
        <f t="shared" si="411"/>
        <v>0</v>
      </c>
      <c r="W871" s="39">
        <f t="shared" si="411"/>
        <v>0</v>
      </c>
      <c r="X871" s="39">
        <f t="shared" si="411"/>
        <v>0</v>
      </c>
      <c r="Y871" s="39">
        <f t="shared" si="411"/>
        <v>0</v>
      </c>
      <c r="Z871" s="39">
        <f t="shared" si="411"/>
        <v>15834111.689999998</v>
      </c>
      <c r="AA871" s="39">
        <f t="shared" si="411"/>
        <v>22621888.310000002</v>
      </c>
      <c r="AB871" s="40">
        <f>Z871/D871</f>
        <v>0.41174619539213642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567000</v>
      </c>
      <c r="C872" s="31">
        <f>[1]consoCURRENT!F17924</f>
        <v>0</v>
      </c>
      <c r="D872" s="31">
        <f>[1]consoCURRENT!G17924</f>
        <v>567000</v>
      </c>
      <c r="E872" s="31">
        <f>[1]consoCURRENT!H17924</f>
        <v>168092.16</v>
      </c>
      <c r="F872" s="31">
        <f>[1]consoCURRENT!I17924</f>
        <v>153920.04</v>
      </c>
      <c r="G872" s="31">
        <f>[1]consoCURRENT!J17924</f>
        <v>55600.32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112061.44</v>
      </c>
      <c r="P872" s="31">
        <f>[1]consoCURRENT!S17924</f>
        <v>56030.720000000001</v>
      </c>
      <c r="Q872" s="31">
        <f>[1]consoCURRENT!T17924</f>
        <v>51236.28</v>
      </c>
      <c r="R872" s="31">
        <f>[1]consoCURRENT!U17924</f>
        <v>51341.880000000005</v>
      </c>
      <c r="S872" s="31">
        <f>[1]consoCURRENT!V17924</f>
        <v>51341.88</v>
      </c>
      <c r="T872" s="31">
        <f>[1]consoCURRENT!W17924</f>
        <v>46923.360000000001</v>
      </c>
      <c r="U872" s="31">
        <f>[1]consoCURRENT!X17924</f>
        <v>8676.9599999999991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2">SUM(M872:Y872)</f>
        <v>377612.52</v>
      </c>
      <c r="AA872" s="31">
        <f>D872-Z872</f>
        <v>189387.47999999998</v>
      </c>
      <c r="AB872" s="37">
        <f>Z872/D872</f>
        <v>0.66598328042328048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3">B872+B871</f>
        <v>39023000</v>
      </c>
      <c r="C873" s="39">
        <f t="shared" si="413"/>
        <v>0</v>
      </c>
      <c r="D873" s="39">
        <f t="shared" si="413"/>
        <v>39023000</v>
      </c>
      <c r="E873" s="39">
        <f t="shared" si="413"/>
        <v>4380035.16</v>
      </c>
      <c r="F873" s="39">
        <f t="shared" si="413"/>
        <v>6636216.0699999994</v>
      </c>
      <c r="G873" s="39">
        <f t="shared" si="413"/>
        <v>5195472.9800000004</v>
      </c>
      <c r="H873" s="39">
        <f t="shared" si="413"/>
        <v>0</v>
      </c>
      <c r="I873" s="39">
        <f t="shared" si="413"/>
        <v>0</v>
      </c>
      <c r="J873" s="39">
        <f t="shared" si="413"/>
        <v>0</v>
      </c>
      <c r="K873" s="39">
        <f t="shared" si="413"/>
        <v>0</v>
      </c>
      <c r="L873" s="39">
        <f t="shared" si="413"/>
        <v>0</v>
      </c>
      <c r="M873" s="39">
        <f t="shared" si="413"/>
        <v>0</v>
      </c>
      <c r="N873" s="39">
        <f t="shared" si="413"/>
        <v>90000</v>
      </c>
      <c r="O873" s="39">
        <f t="shared" si="413"/>
        <v>2522119.63</v>
      </c>
      <c r="P873" s="39">
        <f t="shared" si="413"/>
        <v>1767915.5300000003</v>
      </c>
      <c r="Q873" s="39">
        <f t="shared" si="413"/>
        <v>2029979.6799999997</v>
      </c>
      <c r="R873" s="39">
        <f t="shared" si="413"/>
        <v>2977874.42</v>
      </c>
      <c r="S873" s="39">
        <f t="shared" si="413"/>
        <v>1628361.97</v>
      </c>
      <c r="T873" s="39">
        <f t="shared" si="413"/>
        <v>2478404.0599999996</v>
      </c>
      <c r="U873" s="39">
        <f t="shared" si="413"/>
        <v>2717068.92</v>
      </c>
      <c r="V873" s="39">
        <f t="shared" si="413"/>
        <v>0</v>
      </c>
      <c r="W873" s="39">
        <f t="shared" si="413"/>
        <v>0</v>
      </c>
      <c r="X873" s="39">
        <f t="shared" si="413"/>
        <v>0</v>
      </c>
      <c r="Y873" s="39">
        <f t="shared" si="413"/>
        <v>0</v>
      </c>
      <c r="Z873" s="39">
        <f t="shared" si="413"/>
        <v>16211724.209999997</v>
      </c>
      <c r="AA873" s="39">
        <f t="shared" si="413"/>
        <v>22811275.790000003</v>
      </c>
      <c r="AB873" s="40">
        <f>Z873/D873</f>
        <v>0.4154402329395484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4143000</v>
      </c>
      <c r="C877" s="31">
        <f>[1]consoCURRENT!F17985</f>
        <v>0</v>
      </c>
      <c r="D877" s="31">
        <f>[1]consoCURRENT!G17985</f>
        <v>4143000</v>
      </c>
      <c r="E877" s="31">
        <f>[1]consoCURRENT!H17985</f>
        <v>888257.7</v>
      </c>
      <c r="F877" s="31">
        <f>[1]consoCURRENT!I17985</f>
        <v>1046084.9000000001</v>
      </c>
      <c r="G877" s="31">
        <f>[1]consoCURRENT!J17985</f>
        <v>542105.70000000019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260936.99</v>
      </c>
      <c r="O877" s="31">
        <f>[1]consoCURRENT!R17985</f>
        <v>296398.13999999996</v>
      </c>
      <c r="P877" s="31">
        <f>[1]consoCURRENT!S17985</f>
        <v>330922.57000000007</v>
      </c>
      <c r="Q877" s="31">
        <f>[1]consoCURRENT!T17985</f>
        <v>272972.57000000007</v>
      </c>
      <c r="R877" s="31">
        <f>[1]consoCURRENT!U17985</f>
        <v>491369.37000000011</v>
      </c>
      <c r="S877" s="31">
        <f>[1]consoCURRENT!V17985</f>
        <v>281742.96000000002</v>
      </c>
      <c r="T877" s="31">
        <f>[1]consoCURRENT!W17985</f>
        <v>270602.85000000009</v>
      </c>
      <c r="U877" s="31">
        <f>[1]consoCURRENT!X17985</f>
        <v>271502.85000000009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2476448.3000000003</v>
      </c>
      <c r="AA877" s="31">
        <f>D877-Z877</f>
        <v>1666551.6999999997</v>
      </c>
      <c r="AB877" s="37"/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23025000</v>
      </c>
      <c r="C878" s="31">
        <f>[1]consoCURRENT!F18098</f>
        <v>0</v>
      </c>
      <c r="D878" s="31">
        <f>[1]consoCURRENT!G18098</f>
        <v>23025000</v>
      </c>
      <c r="E878" s="31">
        <f>[1]consoCURRENT!H18098</f>
        <v>4973855.38</v>
      </c>
      <c r="F878" s="31">
        <f>[1]consoCURRENT!I18098</f>
        <v>11899394.26</v>
      </c>
      <c r="G878" s="31">
        <f>[1]consoCURRENT!J18098</f>
        <v>2442333.0300000003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1143834.8999999999</v>
      </c>
      <c r="O878" s="31">
        <f>[1]consoCURRENT!R18098</f>
        <v>551966.49</v>
      </c>
      <c r="P878" s="31">
        <f>[1]consoCURRENT!S18098</f>
        <v>3278053.9899999998</v>
      </c>
      <c r="Q878" s="31">
        <f>[1]consoCURRENT!T18098</f>
        <v>742538.7100000002</v>
      </c>
      <c r="R878" s="31">
        <f>[1]consoCURRENT!U18098</f>
        <v>3283343.22</v>
      </c>
      <c r="S878" s="31">
        <f>[1]consoCURRENT!V18098</f>
        <v>7873512.330000001</v>
      </c>
      <c r="T878" s="31">
        <f>[1]consoCURRENT!W18098</f>
        <v>351602.1100000001</v>
      </c>
      <c r="U878" s="31">
        <f>[1]consoCURRENT!X18098</f>
        <v>2090730.92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4">SUM(M878:Y878)</f>
        <v>19315582.670000002</v>
      </c>
      <c r="AA878" s="31">
        <f>D878-Z878</f>
        <v>3709417.3299999982</v>
      </c>
      <c r="AB878" s="37">
        <f>Z878/D878</f>
        <v>0.8388960985884909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4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4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5">SUM(B877:B880)</f>
        <v>27168000</v>
      </c>
      <c r="C881" s="39">
        <f t="shared" si="415"/>
        <v>0</v>
      </c>
      <c r="D881" s="39">
        <f t="shared" si="415"/>
        <v>27168000</v>
      </c>
      <c r="E881" s="39">
        <f t="shared" si="415"/>
        <v>5862113.0800000001</v>
      </c>
      <c r="F881" s="39">
        <f t="shared" si="415"/>
        <v>12945479.16</v>
      </c>
      <c r="G881" s="39">
        <f t="shared" si="415"/>
        <v>2984438.7300000004</v>
      </c>
      <c r="H881" s="39">
        <f t="shared" si="415"/>
        <v>0</v>
      </c>
      <c r="I881" s="39">
        <f t="shared" si="415"/>
        <v>0</v>
      </c>
      <c r="J881" s="39">
        <f t="shared" si="415"/>
        <v>0</v>
      </c>
      <c r="K881" s="39">
        <f t="shared" si="415"/>
        <v>0</v>
      </c>
      <c r="L881" s="39">
        <f t="shared" si="415"/>
        <v>0</v>
      </c>
      <c r="M881" s="39">
        <f t="shared" si="415"/>
        <v>0</v>
      </c>
      <c r="N881" s="39">
        <f t="shared" si="415"/>
        <v>1404771.89</v>
      </c>
      <c r="O881" s="39">
        <f t="shared" si="415"/>
        <v>848364.62999999989</v>
      </c>
      <c r="P881" s="39">
        <f t="shared" si="415"/>
        <v>3608976.5599999996</v>
      </c>
      <c r="Q881" s="39">
        <f t="shared" si="415"/>
        <v>1015511.2800000003</v>
      </c>
      <c r="R881" s="39">
        <f t="shared" si="415"/>
        <v>3774712.5900000003</v>
      </c>
      <c r="S881" s="39">
        <f t="shared" si="415"/>
        <v>8155255.290000001</v>
      </c>
      <c r="T881" s="39">
        <f t="shared" si="415"/>
        <v>622204.9600000002</v>
      </c>
      <c r="U881" s="39">
        <f t="shared" si="415"/>
        <v>2362233.77</v>
      </c>
      <c r="V881" s="39">
        <f t="shared" si="415"/>
        <v>0</v>
      </c>
      <c r="W881" s="39">
        <f t="shared" si="415"/>
        <v>0</v>
      </c>
      <c r="X881" s="39">
        <f t="shared" si="415"/>
        <v>0</v>
      </c>
      <c r="Y881" s="39">
        <f t="shared" si="415"/>
        <v>0</v>
      </c>
      <c r="Z881" s="39">
        <f t="shared" si="415"/>
        <v>21792030.970000003</v>
      </c>
      <c r="AA881" s="39">
        <f t="shared" si="415"/>
        <v>5375969.0299999975</v>
      </c>
      <c r="AB881" s="40">
        <f>Z881/D881</f>
        <v>0.80212128128680815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75000</v>
      </c>
      <c r="C882" s="31">
        <f>[1]consoCURRENT!F18137</f>
        <v>0</v>
      </c>
      <c r="D882" s="31">
        <f>[1]consoCURRENT!G18137</f>
        <v>75000</v>
      </c>
      <c r="E882" s="31">
        <f>[1]consoCURRENT!H18137</f>
        <v>18828.36</v>
      </c>
      <c r="F882" s="31">
        <f>[1]consoCURRENT!I18137</f>
        <v>18828.359999999997</v>
      </c>
      <c r="G882" s="31">
        <f>[1]consoCURRENT!J18137</f>
        <v>7391.7599999999975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12552.24</v>
      </c>
      <c r="P882" s="31">
        <f>[1]consoCURRENT!S18137</f>
        <v>6276.1200000000008</v>
      </c>
      <c r="Q882" s="31">
        <f>[1]consoCURRENT!T18137</f>
        <v>6276.119999999999</v>
      </c>
      <c r="R882" s="31">
        <f>[1]consoCURRENT!U18137</f>
        <v>6276.119999999999</v>
      </c>
      <c r="S882" s="31">
        <f>[1]consoCURRENT!V18137</f>
        <v>6276.12</v>
      </c>
      <c r="T882" s="31">
        <f>[1]consoCURRENT!W18137</f>
        <v>3695.8799999999974</v>
      </c>
      <c r="U882" s="31">
        <f>[1]consoCURRENT!X18137</f>
        <v>3695.88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6">SUM(M882:Y882)</f>
        <v>45048.479999999996</v>
      </c>
      <c r="AA882" s="31">
        <f>D882-Z882</f>
        <v>29951.520000000004</v>
      </c>
      <c r="AB882" s="37">
        <f>Z882/D882</f>
        <v>0.60064639999999991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7">B882+B881</f>
        <v>27243000</v>
      </c>
      <c r="C883" s="39">
        <f t="shared" si="417"/>
        <v>0</v>
      </c>
      <c r="D883" s="39">
        <f t="shared" si="417"/>
        <v>27243000</v>
      </c>
      <c r="E883" s="39">
        <f t="shared" si="417"/>
        <v>5880941.4400000004</v>
      </c>
      <c r="F883" s="39">
        <f t="shared" si="417"/>
        <v>12964307.52</v>
      </c>
      <c r="G883" s="39">
        <f t="shared" si="417"/>
        <v>2991830.49</v>
      </c>
      <c r="H883" s="39">
        <f t="shared" si="417"/>
        <v>0</v>
      </c>
      <c r="I883" s="39">
        <f t="shared" si="417"/>
        <v>0</v>
      </c>
      <c r="J883" s="39">
        <f t="shared" si="417"/>
        <v>0</v>
      </c>
      <c r="K883" s="39">
        <f t="shared" si="417"/>
        <v>0</v>
      </c>
      <c r="L883" s="39">
        <f t="shared" si="417"/>
        <v>0</v>
      </c>
      <c r="M883" s="39">
        <f t="shared" si="417"/>
        <v>0</v>
      </c>
      <c r="N883" s="39">
        <f t="shared" si="417"/>
        <v>1404771.89</v>
      </c>
      <c r="O883" s="39">
        <f t="shared" si="417"/>
        <v>860916.86999999988</v>
      </c>
      <c r="P883" s="39">
        <f t="shared" si="417"/>
        <v>3615252.6799999997</v>
      </c>
      <c r="Q883" s="39">
        <f t="shared" si="417"/>
        <v>1021787.4000000003</v>
      </c>
      <c r="R883" s="39">
        <f t="shared" si="417"/>
        <v>3780988.7100000004</v>
      </c>
      <c r="S883" s="39">
        <f t="shared" si="417"/>
        <v>8161531.4100000011</v>
      </c>
      <c r="T883" s="39">
        <f t="shared" si="417"/>
        <v>625900.8400000002</v>
      </c>
      <c r="U883" s="39">
        <f t="shared" si="417"/>
        <v>2365929.65</v>
      </c>
      <c r="V883" s="39">
        <f t="shared" si="417"/>
        <v>0</v>
      </c>
      <c r="W883" s="39">
        <f t="shared" si="417"/>
        <v>0</v>
      </c>
      <c r="X883" s="39">
        <f t="shared" si="417"/>
        <v>0</v>
      </c>
      <c r="Y883" s="39">
        <f t="shared" si="417"/>
        <v>0</v>
      </c>
      <c r="Z883" s="39">
        <f t="shared" si="417"/>
        <v>21837079.450000003</v>
      </c>
      <c r="AA883" s="39">
        <f t="shared" si="417"/>
        <v>5405920.549999997</v>
      </c>
      <c r="AB883" s="40">
        <f>Z883/D883</f>
        <v>0.80156662078332064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</row>
    <row r="888" spans="1:2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</row>
    <row r="889" spans="1:29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</row>
    <row r="890" spans="1:29" s="33" customFormat="1" ht="18" customHeight="1" x14ac:dyDescent="0.2">
      <c r="A890" s="36" t="s">
        <v>34</v>
      </c>
      <c r="B890" s="31">
        <f t="shared" ref="B890:Q893" si="418">B900+B910+B920+B930+B940+B950+B960+B970+B980+B990+B1000+B1010+B1020+B1030+B1040+B1050+B1060</f>
        <v>0</v>
      </c>
      <c r="C890" s="31">
        <f t="shared" si="418"/>
        <v>0</v>
      </c>
      <c r="D890" s="31">
        <f>D900+D910+D920+D930+D940+D950+D960+D970+D980+D990+D1000+D1010+D1020+D1030+D1040+D1050+D1060</f>
        <v>0</v>
      </c>
      <c r="E890" s="31">
        <f t="shared" ref="E890:Y893" si="419">E900+E910+E920+E930+E940+E950+E960+E970+E980+E990+E1000+E1010+E1020+E1030+E1040+E1050+E1060</f>
        <v>0</v>
      </c>
      <c r="F890" s="31">
        <f t="shared" si="419"/>
        <v>0</v>
      </c>
      <c r="G890" s="31">
        <f t="shared" si="419"/>
        <v>0</v>
      </c>
      <c r="H890" s="31">
        <f t="shared" si="419"/>
        <v>0</v>
      </c>
      <c r="I890" s="31">
        <f t="shared" si="419"/>
        <v>0</v>
      </c>
      <c r="J890" s="31">
        <f t="shared" si="419"/>
        <v>0</v>
      </c>
      <c r="K890" s="31">
        <f t="shared" si="419"/>
        <v>0</v>
      </c>
      <c r="L890" s="31">
        <f t="shared" si="419"/>
        <v>0</v>
      </c>
      <c r="M890" s="31">
        <f t="shared" si="419"/>
        <v>0</v>
      </c>
      <c r="N890" s="31">
        <f t="shared" si="419"/>
        <v>0</v>
      </c>
      <c r="O890" s="31">
        <f t="shared" si="419"/>
        <v>0</v>
      </c>
      <c r="P890" s="31">
        <f t="shared" si="419"/>
        <v>0</v>
      </c>
      <c r="Q890" s="31">
        <f t="shared" si="419"/>
        <v>0</v>
      </c>
      <c r="R890" s="31">
        <f t="shared" si="419"/>
        <v>0</v>
      </c>
      <c r="S890" s="31">
        <f t="shared" si="419"/>
        <v>0</v>
      </c>
      <c r="T890" s="31">
        <f t="shared" si="419"/>
        <v>0</v>
      </c>
      <c r="U890" s="31">
        <f t="shared" si="419"/>
        <v>0</v>
      </c>
      <c r="V890" s="31">
        <f t="shared" si="419"/>
        <v>0</v>
      </c>
      <c r="W890" s="31">
        <f t="shared" si="419"/>
        <v>0</v>
      </c>
      <c r="X890" s="31">
        <f t="shared" si="419"/>
        <v>0</v>
      </c>
      <c r="Y890" s="31">
        <f t="shared" si="419"/>
        <v>0</v>
      </c>
      <c r="Z890" s="31">
        <f>SUM(M890:Y890)</f>
        <v>0</v>
      </c>
      <c r="AA890" s="31">
        <f>D890-Z890</f>
        <v>0</v>
      </c>
      <c r="AB890" s="37"/>
      <c r="AC890" s="32"/>
    </row>
    <row r="891" spans="1:29" s="33" customFormat="1" ht="18" customHeight="1" x14ac:dyDescent="0.2">
      <c r="A891" s="36" t="s">
        <v>35</v>
      </c>
      <c r="B891" s="31">
        <f t="shared" si="418"/>
        <v>3246590844</v>
      </c>
      <c r="C891" s="31">
        <f t="shared" si="418"/>
        <v>0</v>
      </c>
      <c r="D891" s="31">
        <f t="shared" si="418"/>
        <v>3246590844</v>
      </c>
      <c r="E891" s="31">
        <f t="shared" si="418"/>
        <v>130658610.80999999</v>
      </c>
      <c r="F891" s="31">
        <f t="shared" si="418"/>
        <v>1943074655.6600003</v>
      </c>
      <c r="G891" s="31">
        <f t="shared" si="418"/>
        <v>714390295.96000004</v>
      </c>
      <c r="H891" s="31">
        <f t="shared" si="418"/>
        <v>0</v>
      </c>
      <c r="I891" s="31">
        <f t="shared" si="418"/>
        <v>106599</v>
      </c>
      <c r="J891" s="31">
        <f t="shared" si="418"/>
        <v>33124368.48</v>
      </c>
      <c r="K891" s="31">
        <f t="shared" si="418"/>
        <v>0</v>
      </c>
      <c r="L891" s="31">
        <f t="shared" si="418"/>
        <v>0</v>
      </c>
      <c r="M891" s="31">
        <f t="shared" si="418"/>
        <v>44046728.310000002</v>
      </c>
      <c r="N891" s="31">
        <f t="shared" si="418"/>
        <v>5894061.6900000004</v>
      </c>
      <c r="O891" s="31">
        <f t="shared" si="418"/>
        <v>7352734.1199999992</v>
      </c>
      <c r="P891" s="31">
        <f t="shared" si="418"/>
        <v>117305216</v>
      </c>
      <c r="Q891" s="31">
        <f t="shared" si="418"/>
        <v>448423418.32999992</v>
      </c>
      <c r="R891" s="31">
        <f t="shared" si="419"/>
        <v>496335009.59000003</v>
      </c>
      <c r="S891" s="31">
        <f t="shared" si="419"/>
        <v>965191859.25999999</v>
      </c>
      <c r="T891" s="31">
        <f t="shared" si="419"/>
        <v>478334895.98000008</v>
      </c>
      <c r="U891" s="31">
        <f t="shared" si="419"/>
        <v>236055399.98000002</v>
      </c>
      <c r="V891" s="31">
        <f t="shared" si="419"/>
        <v>0</v>
      </c>
      <c r="W891" s="31">
        <f t="shared" si="419"/>
        <v>0</v>
      </c>
      <c r="X891" s="31">
        <f t="shared" si="419"/>
        <v>0</v>
      </c>
      <c r="Y891" s="31">
        <f t="shared" si="419"/>
        <v>0</v>
      </c>
      <c r="Z891" s="31">
        <f t="shared" ref="Z891:Z893" si="420">SUM(M891:Y891)</f>
        <v>2798939323.2600002</v>
      </c>
      <c r="AA891" s="31">
        <f>D891-Z891</f>
        <v>447651520.73999977</v>
      </c>
      <c r="AB891" s="37">
        <f>Z891/D891</f>
        <v>0.86211643466952381</v>
      </c>
      <c r="AC891" s="32"/>
    </row>
    <row r="892" spans="1:29" s="33" customFormat="1" ht="18" customHeight="1" x14ac:dyDescent="0.2">
      <c r="A892" s="36" t="s">
        <v>36</v>
      </c>
      <c r="B892" s="31">
        <f t="shared" si="418"/>
        <v>0</v>
      </c>
      <c r="C892" s="31">
        <f t="shared" si="418"/>
        <v>0</v>
      </c>
      <c r="D892" s="31">
        <f t="shared" si="418"/>
        <v>0</v>
      </c>
      <c r="E892" s="31">
        <f t="shared" si="418"/>
        <v>0</v>
      </c>
      <c r="F892" s="31">
        <f t="shared" si="418"/>
        <v>0</v>
      </c>
      <c r="G892" s="31">
        <f t="shared" si="418"/>
        <v>0</v>
      </c>
      <c r="H892" s="31">
        <f t="shared" si="418"/>
        <v>0</v>
      </c>
      <c r="I892" s="31">
        <f t="shared" si="418"/>
        <v>0</v>
      </c>
      <c r="J892" s="31">
        <f t="shared" si="418"/>
        <v>0</v>
      </c>
      <c r="K892" s="31">
        <f t="shared" si="418"/>
        <v>0</v>
      </c>
      <c r="L892" s="31">
        <f t="shared" si="418"/>
        <v>0</v>
      </c>
      <c r="M892" s="31">
        <f t="shared" si="418"/>
        <v>0</v>
      </c>
      <c r="N892" s="31">
        <f t="shared" si="418"/>
        <v>0</v>
      </c>
      <c r="O892" s="31">
        <f t="shared" si="418"/>
        <v>0</v>
      </c>
      <c r="P892" s="31">
        <f t="shared" si="418"/>
        <v>0</v>
      </c>
      <c r="Q892" s="31">
        <f t="shared" si="418"/>
        <v>0</v>
      </c>
      <c r="R892" s="31">
        <f t="shared" si="419"/>
        <v>0</v>
      </c>
      <c r="S892" s="31">
        <f t="shared" si="419"/>
        <v>0</v>
      </c>
      <c r="T892" s="31">
        <f t="shared" si="419"/>
        <v>0</v>
      </c>
      <c r="U892" s="31">
        <f t="shared" si="419"/>
        <v>0</v>
      </c>
      <c r="V892" s="31">
        <f t="shared" si="419"/>
        <v>0</v>
      </c>
      <c r="W892" s="31">
        <f t="shared" si="419"/>
        <v>0</v>
      </c>
      <c r="X892" s="31">
        <f t="shared" si="419"/>
        <v>0</v>
      </c>
      <c r="Y892" s="31">
        <f t="shared" si="419"/>
        <v>0</v>
      </c>
      <c r="Z892" s="31">
        <f t="shared" si="420"/>
        <v>0</v>
      </c>
      <c r="AA892" s="31">
        <f>D892-Z892</f>
        <v>0</v>
      </c>
      <c r="AB892" s="37"/>
      <c r="AC892" s="32"/>
    </row>
    <row r="893" spans="1:29" s="33" customFormat="1" ht="18" customHeight="1" x14ac:dyDescent="0.2">
      <c r="A893" s="36" t="s">
        <v>37</v>
      </c>
      <c r="B893" s="31">
        <f t="shared" si="418"/>
        <v>0</v>
      </c>
      <c r="C893" s="31">
        <f t="shared" si="418"/>
        <v>0</v>
      </c>
      <c r="D893" s="31">
        <f t="shared" si="418"/>
        <v>0</v>
      </c>
      <c r="E893" s="31">
        <f t="shared" si="418"/>
        <v>0</v>
      </c>
      <c r="F893" s="31">
        <f t="shared" si="418"/>
        <v>0</v>
      </c>
      <c r="G893" s="31">
        <f t="shared" si="418"/>
        <v>0</v>
      </c>
      <c r="H893" s="31">
        <f t="shared" si="418"/>
        <v>0</v>
      </c>
      <c r="I893" s="31">
        <f t="shared" si="418"/>
        <v>0</v>
      </c>
      <c r="J893" s="31">
        <f t="shared" si="418"/>
        <v>0</v>
      </c>
      <c r="K893" s="31">
        <f t="shared" si="418"/>
        <v>0</v>
      </c>
      <c r="L893" s="31">
        <f t="shared" si="418"/>
        <v>0</v>
      </c>
      <c r="M893" s="31">
        <f t="shared" si="418"/>
        <v>0</v>
      </c>
      <c r="N893" s="31">
        <f t="shared" si="418"/>
        <v>0</v>
      </c>
      <c r="O893" s="31">
        <f t="shared" si="418"/>
        <v>0</v>
      </c>
      <c r="P893" s="31">
        <f t="shared" si="418"/>
        <v>0</v>
      </c>
      <c r="Q893" s="31">
        <f t="shared" si="418"/>
        <v>0</v>
      </c>
      <c r="R893" s="31">
        <f t="shared" si="419"/>
        <v>0</v>
      </c>
      <c r="S893" s="31">
        <f t="shared" si="419"/>
        <v>0</v>
      </c>
      <c r="T893" s="31">
        <f t="shared" si="419"/>
        <v>0</v>
      </c>
      <c r="U893" s="31">
        <f t="shared" si="419"/>
        <v>0</v>
      </c>
      <c r="V893" s="31">
        <f t="shared" si="419"/>
        <v>0</v>
      </c>
      <c r="W893" s="31">
        <f t="shared" si="419"/>
        <v>0</v>
      </c>
      <c r="X893" s="31">
        <f t="shared" si="419"/>
        <v>0</v>
      </c>
      <c r="Y893" s="31">
        <f t="shared" si="419"/>
        <v>0</v>
      </c>
      <c r="Z893" s="31">
        <f t="shared" si="420"/>
        <v>0</v>
      </c>
      <c r="AA893" s="31">
        <f>D893-Z893</f>
        <v>0</v>
      </c>
      <c r="AB893" s="37"/>
      <c r="AC893" s="32"/>
    </row>
    <row r="894" spans="1:29" s="33" customFormat="1" ht="18" customHeight="1" x14ac:dyDescent="0.25">
      <c r="A894" s="38" t="s">
        <v>38</v>
      </c>
      <c r="B894" s="39">
        <f t="shared" ref="B894:C894" si="421">SUM(B890:B893)</f>
        <v>3246590844</v>
      </c>
      <c r="C894" s="39">
        <f t="shared" si="421"/>
        <v>0</v>
      </c>
      <c r="D894" s="39">
        <f>SUM(D890:D893)</f>
        <v>3246590844</v>
      </c>
      <c r="E894" s="39">
        <f t="shared" ref="E894:AA894" si="422">SUM(E890:E893)</f>
        <v>130658610.80999999</v>
      </c>
      <c r="F894" s="39">
        <f t="shared" si="422"/>
        <v>1943074655.6600003</v>
      </c>
      <c r="G894" s="39">
        <f t="shared" si="422"/>
        <v>714390295.96000004</v>
      </c>
      <c r="H894" s="39">
        <f t="shared" si="422"/>
        <v>0</v>
      </c>
      <c r="I894" s="39">
        <f t="shared" si="422"/>
        <v>106599</v>
      </c>
      <c r="J894" s="39">
        <f t="shared" si="422"/>
        <v>33124368.48</v>
      </c>
      <c r="K894" s="39">
        <f t="shared" si="422"/>
        <v>0</v>
      </c>
      <c r="L894" s="39">
        <f t="shared" si="422"/>
        <v>0</v>
      </c>
      <c r="M894" s="39">
        <f t="shared" si="422"/>
        <v>44046728.310000002</v>
      </c>
      <c r="N894" s="39">
        <f t="shared" si="422"/>
        <v>5894061.6900000004</v>
      </c>
      <c r="O894" s="39">
        <f t="shared" si="422"/>
        <v>7352734.1199999992</v>
      </c>
      <c r="P894" s="39">
        <f t="shared" si="422"/>
        <v>117305216</v>
      </c>
      <c r="Q894" s="39">
        <f t="shared" si="422"/>
        <v>448423418.32999992</v>
      </c>
      <c r="R894" s="39">
        <f t="shared" si="422"/>
        <v>496335009.59000003</v>
      </c>
      <c r="S894" s="39">
        <f t="shared" si="422"/>
        <v>965191859.25999999</v>
      </c>
      <c r="T894" s="39">
        <f t="shared" si="422"/>
        <v>478334895.98000008</v>
      </c>
      <c r="U894" s="39">
        <f t="shared" si="422"/>
        <v>236055399.98000002</v>
      </c>
      <c r="V894" s="39">
        <f t="shared" si="422"/>
        <v>0</v>
      </c>
      <c r="W894" s="39">
        <f t="shared" si="422"/>
        <v>0</v>
      </c>
      <c r="X894" s="39">
        <f t="shared" si="422"/>
        <v>0</v>
      </c>
      <c r="Y894" s="39">
        <f t="shared" si="422"/>
        <v>0</v>
      </c>
      <c r="Z894" s="39">
        <f t="shared" si="422"/>
        <v>2798939323.2600002</v>
      </c>
      <c r="AA894" s="39">
        <f t="shared" si="422"/>
        <v>447651520.73999977</v>
      </c>
      <c r="AB894" s="40">
        <f>Z894/D894</f>
        <v>0.86211643466952381</v>
      </c>
      <c r="AC894" s="32"/>
    </row>
    <row r="895" spans="1:29" s="33" customFormat="1" ht="18" customHeight="1" x14ac:dyDescent="0.25">
      <c r="A895" s="41" t="s">
        <v>39</v>
      </c>
      <c r="B895" s="31">
        <f t="shared" ref="B895:Y895" si="423">B905+B915+B925+B935+B945+B955+B965+B975+B985+B995+B1005+B1015+B1025+B1035+B1045+B1055+B1065</f>
        <v>0</v>
      </c>
      <c r="C895" s="31">
        <f t="shared" si="423"/>
        <v>0</v>
      </c>
      <c r="D895" s="31">
        <f t="shared" si="423"/>
        <v>0</v>
      </c>
      <c r="E895" s="31">
        <f t="shared" si="423"/>
        <v>0</v>
      </c>
      <c r="F895" s="31">
        <f t="shared" si="423"/>
        <v>0</v>
      </c>
      <c r="G895" s="31">
        <f t="shared" si="423"/>
        <v>0</v>
      </c>
      <c r="H895" s="31">
        <f t="shared" si="423"/>
        <v>0</v>
      </c>
      <c r="I895" s="31">
        <f t="shared" si="423"/>
        <v>0</v>
      </c>
      <c r="J895" s="31">
        <f t="shared" si="423"/>
        <v>0</v>
      </c>
      <c r="K895" s="31">
        <f t="shared" si="423"/>
        <v>0</v>
      </c>
      <c r="L895" s="31">
        <f t="shared" si="423"/>
        <v>0</v>
      </c>
      <c r="M895" s="31">
        <f t="shared" si="423"/>
        <v>0</v>
      </c>
      <c r="N895" s="31">
        <f t="shared" si="423"/>
        <v>0</v>
      </c>
      <c r="O895" s="31">
        <f t="shared" si="423"/>
        <v>0</v>
      </c>
      <c r="P895" s="31">
        <f t="shared" si="423"/>
        <v>0</v>
      </c>
      <c r="Q895" s="31">
        <f t="shared" si="423"/>
        <v>0</v>
      </c>
      <c r="R895" s="31">
        <f t="shared" si="423"/>
        <v>0</v>
      </c>
      <c r="S895" s="31">
        <f t="shared" si="423"/>
        <v>0</v>
      </c>
      <c r="T895" s="31">
        <f t="shared" si="423"/>
        <v>0</v>
      </c>
      <c r="U895" s="31">
        <f t="shared" si="423"/>
        <v>0</v>
      </c>
      <c r="V895" s="31">
        <f t="shared" si="423"/>
        <v>0</v>
      </c>
      <c r="W895" s="31">
        <f t="shared" si="423"/>
        <v>0</v>
      </c>
      <c r="X895" s="31">
        <f t="shared" si="423"/>
        <v>0</v>
      </c>
      <c r="Y895" s="31">
        <f t="shared" si="423"/>
        <v>0</v>
      </c>
      <c r="Z895" s="31">
        <f t="shared" ref="Z895" si="424">SUM(M895:Y895)</f>
        <v>0</v>
      </c>
      <c r="AA895" s="31">
        <f>D895-Z895</f>
        <v>0</v>
      </c>
      <c r="AB895" s="37"/>
      <c r="AC895" s="32"/>
    </row>
    <row r="896" spans="1:29" s="33" customFormat="1" ht="18" customHeight="1" x14ac:dyDescent="0.25">
      <c r="A896" s="38" t="s">
        <v>40</v>
      </c>
      <c r="B896" s="39">
        <f t="shared" ref="B896:C896" si="425">B895+B894</f>
        <v>3246590844</v>
      </c>
      <c r="C896" s="39">
        <f t="shared" si="425"/>
        <v>0</v>
      </c>
      <c r="D896" s="39">
        <f>D895+D894</f>
        <v>3246590844</v>
      </c>
      <c r="E896" s="39">
        <f t="shared" ref="E896:AA896" si="426">E895+E894</f>
        <v>130658610.80999999</v>
      </c>
      <c r="F896" s="39">
        <f t="shared" si="426"/>
        <v>1943074655.6600003</v>
      </c>
      <c r="G896" s="39">
        <f t="shared" si="426"/>
        <v>714390295.96000004</v>
      </c>
      <c r="H896" s="39">
        <f t="shared" si="426"/>
        <v>0</v>
      </c>
      <c r="I896" s="39">
        <f t="shared" si="426"/>
        <v>106599</v>
      </c>
      <c r="J896" s="39">
        <f t="shared" si="426"/>
        <v>33124368.48</v>
      </c>
      <c r="K896" s="39">
        <f t="shared" si="426"/>
        <v>0</v>
      </c>
      <c r="L896" s="39">
        <f t="shared" si="426"/>
        <v>0</v>
      </c>
      <c r="M896" s="39">
        <f t="shared" si="426"/>
        <v>44046728.310000002</v>
      </c>
      <c r="N896" s="39">
        <f t="shared" si="426"/>
        <v>5894061.6900000004</v>
      </c>
      <c r="O896" s="39">
        <f t="shared" si="426"/>
        <v>7352734.1199999992</v>
      </c>
      <c r="P896" s="39">
        <f t="shared" si="426"/>
        <v>117305216</v>
      </c>
      <c r="Q896" s="39">
        <f t="shared" si="426"/>
        <v>448423418.32999992</v>
      </c>
      <c r="R896" s="39">
        <f t="shared" si="426"/>
        <v>496335009.59000003</v>
      </c>
      <c r="S896" s="39">
        <f t="shared" si="426"/>
        <v>965191859.25999999</v>
      </c>
      <c r="T896" s="39">
        <f t="shared" si="426"/>
        <v>478334895.98000008</v>
      </c>
      <c r="U896" s="39">
        <f t="shared" si="426"/>
        <v>236055399.98000002</v>
      </c>
      <c r="V896" s="39">
        <f t="shared" si="426"/>
        <v>0</v>
      </c>
      <c r="W896" s="39">
        <f t="shared" si="426"/>
        <v>0</v>
      </c>
      <c r="X896" s="39">
        <f t="shared" si="426"/>
        <v>0</v>
      </c>
      <c r="Y896" s="39">
        <f t="shared" si="426"/>
        <v>0</v>
      </c>
      <c r="Z896" s="39">
        <f t="shared" si="426"/>
        <v>2798939323.2600002</v>
      </c>
      <c r="AA896" s="39">
        <f t="shared" si="426"/>
        <v>447651520.73999977</v>
      </c>
      <c r="AB896" s="40">
        <f>Z896/D896</f>
        <v>0.86211643466952381</v>
      </c>
      <c r="AC896" s="42"/>
    </row>
    <row r="897" spans="1:29" s="45" customFormat="1" ht="15" customHeight="1" x14ac:dyDescent="0.25">
      <c r="A897" s="43"/>
      <c r="B897" s="44"/>
      <c r="C897" s="44"/>
      <c r="D897" s="44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46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</row>
    <row r="901" spans="1:29" s="33" customFormat="1" ht="18" customHeight="1" x14ac:dyDescent="0.2">
      <c r="A901" s="36" t="s">
        <v>35</v>
      </c>
      <c r="B901" s="31">
        <f>[1]consoCURRENT!E18524</f>
        <v>61710844</v>
      </c>
      <c r="C901" s="31">
        <f>[1]consoCURRENT!F18524</f>
        <v>0</v>
      </c>
      <c r="D901" s="31">
        <f>[1]consoCURRENT!G18524</f>
        <v>61710844</v>
      </c>
      <c r="E901" s="31">
        <f>[1]consoCURRENT!H18524</f>
        <v>889862.01</v>
      </c>
      <c r="F901" s="31">
        <f>[1]consoCURRENT!I18524</f>
        <v>33902272.240000002</v>
      </c>
      <c r="G901" s="31">
        <f>[1]consoCURRENT!J18524</f>
        <v>422654.37</v>
      </c>
      <c r="H901" s="31">
        <f>[1]consoCURRENT!K18524</f>
        <v>0</v>
      </c>
      <c r="I901" s="31">
        <f>[1]consoCURRENT!L18524</f>
        <v>106599</v>
      </c>
      <c r="J901" s="31">
        <f>[1]consoCURRENT!M18524</f>
        <v>33124368.48</v>
      </c>
      <c r="K901" s="31">
        <f>[1]consoCURRENT!N18524</f>
        <v>0</v>
      </c>
      <c r="L901" s="31">
        <f>[1]consoCURRENT!O18524</f>
        <v>0</v>
      </c>
      <c r="M901" s="31">
        <f>[1]consoCURRENT!P18524</f>
        <v>44046728.310000002</v>
      </c>
      <c r="N901" s="31">
        <f>[1]consoCURRENT!Q18524</f>
        <v>0</v>
      </c>
      <c r="O901" s="31">
        <f>[1]consoCURRENT!R18524</f>
        <v>177896.98</v>
      </c>
      <c r="P901" s="31">
        <f>[1]consoCURRENT!S18524</f>
        <v>605366.03</v>
      </c>
      <c r="Q901" s="31">
        <f>[1]consoCURRENT!T18524</f>
        <v>282134.11</v>
      </c>
      <c r="R901" s="31">
        <f>[1]consoCURRENT!U18524</f>
        <v>229284.57</v>
      </c>
      <c r="S901" s="31">
        <f>[1]consoCURRENT!V18524</f>
        <v>266485.08</v>
      </c>
      <c r="T901" s="31">
        <f>[1]consoCURRENT!W18524</f>
        <v>242609.94</v>
      </c>
      <c r="U901" s="31">
        <f>[1]consoCURRENT!X18524</f>
        <v>180044.43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27">SUM(M901:Y901)</f>
        <v>46030549.449999996</v>
      </c>
      <c r="AA901" s="31">
        <f>D901-Z901</f>
        <v>15680294.550000004</v>
      </c>
      <c r="AB901" s="37">
        <f>Z901/D901</f>
        <v>0.74590698273386113</v>
      </c>
      <c r="AC901" s="32"/>
    </row>
    <row r="902" spans="1:29" s="33" customFormat="1" ht="18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27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27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AA904" si="428">SUM(B900:B903)</f>
        <v>61710844</v>
      </c>
      <c r="C904" s="39">
        <f t="shared" si="428"/>
        <v>0</v>
      </c>
      <c r="D904" s="39">
        <f t="shared" si="428"/>
        <v>61710844</v>
      </c>
      <c r="E904" s="39">
        <f t="shared" si="428"/>
        <v>889862.01</v>
      </c>
      <c r="F904" s="39">
        <f t="shared" si="428"/>
        <v>33902272.240000002</v>
      </c>
      <c r="G904" s="39">
        <f t="shared" si="428"/>
        <v>422654.37</v>
      </c>
      <c r="H904" s="39">
        <f t="shared" si="428"/>
        <v>0</v>
      </c>
      <c r="I904" s="39">
        <f t="shared" si="428"/>
        <v>106599</v>
      </c>
      <c r="J904" s="39">
        <f t="shared" si="428"/>
        <v>33124368.48</v>
      </c>
      <c r="K904" s="39">
        <f t="shared" si="428"/>
        <v>0</v>
      </c>
      <c r="L904" s="39">
        <f t="shared" si="428"/>
        <v>0</v>
      </c>
      <c r="M904" s="39">
        <f t="shared" si="428"/>
        <v>44046728.310000002</v>
      </c>
      <c r="N904" s="39">
        <f t="shared" si="428"/>
        <v>0</v>
      </c>
      <c r="O904" s="39">
        <f t="shared" si="428"/>
        <v>177896.98</v>
      </c>
      <c r="P904" s="39">
        <f t="shared" si="428"/>
        <v>605366.03</v>
      </c>
      <c r="Q904" s="39">
        <f t="shared" si="428"/>
        <v>282134.11</v>
      </c>
      <c r="R904" s="39">
        <f t="shared" si="428"/>
        <v>229284.57</v>
      </c>
      <c r="S904" s="39">
        <f t="shared" si="428"/>
        <v>266485.08</v>
      </c>
      <c r="T904" s="39">
        <f t="shared" si="428"/>
        <v>242609.94</v>
      </c>
      <c r="U904" s="39">
        <f t="shared" si="428"/>
        <v>180044.43</v>
      </c>
      <c r="V904" s="39">
        <f t="shared" si="428"/>
        <v>0</v>
      </c>
      <c r="W904" s="39">
        <f t="shared" si="428"/>
        <v>0</v>
      </c>
      <c r="X904" s="39">
        <f t="shared" si="428"/>
        <v>0</v>
      </c>
      <c r="Y904" s="39">
        <f t="shared" si="428"/>
        <v>0</v>
      </c>
      <c r="Z904" s="39">
        <f t="shared" si="428"/>
        <v>46030549.449999996</v>
      </c>
      <c r="AA904" s="39">
        <f t="shared" si="428"/>
        <v>15680294.550000004</v>
      </c>
      <c r="AB904" s="40">
        <f>Z904/D904</f>
        <v>0.74590698273386113</v>
      </c>
      <c r="AC904" s="32"/>
    </row>
    <row r="905" spans="1:29" s="33" customFormat="1" ht="18" customHeight="1" x14ac:dyDescent="0.25">
      <c r="A905" s="41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29">SUM(M905:Y905)</f>
        <v>0</v>
      </c>
      <c r="AA905" s="31">
        <f>D905-Z905</f>
        <v>0</v>
      </c>
      <c r="AB905" s="37" t="e">
        <f>Z905/D905</f>
        <v>#DIV/0!</v>
      </c>
      <c r="AC905" s="32"/>
    </row>
    <row r="906" spans="1:29" s="33" customFormat="1" ht="18" customHeight="1" x14ac:dyDescent="0.25">
      <c r="A906" s="38" t="s">
        <v>40</v>
      </c>
      <c r="B906" s="39">
        <f t="shared" ref="B906:AA906" si="430">B905+B904</f>
        <v>61710844</v>
      </c>
      <c r="C906" s="39">
        <f t="shared" si="430"/>
        <v>0</v>
      </c>
      <c r="D906" s="39">
        <f t="shared" si="430"/>
        <v>61710844</v>
      </c>
      <c r="E906" s="39">
        <f t="shared" si="430"/>
        <v>889862.01</v>
      </c>
      <c r="F906" s="39">
        <f t="shared" si="430"/>
        <v>33902272.240000002</v>
      </c>
      <c r="G906" s="39">
        <f t="shared" si="430"/>
        <v>422654.37</v>
      </c>
      <c r="H906" s="39">
        <f t="shared" si="430"/>
        <v>0</v>
      </c>
      <c r="I906" s="39">
        <f t="shared" si="430"/>
        <v>106599</v>
      </c>
      <c r="J906" s="39">
        <f t="shared" si="430"/>
        <v>33124368.48</v>
      </c>
      <c r="K906" s="39">
        <f t="shared" si="430"/>
        <v>0</v>
      </c>
      <c r="L906" s="39">
        <f t="shared" si="430"/>
        <v>0</v>
      </c>
      <c r="M906" s="39">
        <f t="shared" si="430"/>
        <v>44046728.310000002</v>
      </c>
      <c r="N906" s="39">
        <f t="shared" si="430"/>
        <v>0</v>
      </c>
      <c r="O906" s="39">
        <f t="shared" si="430"/>
        <v>177896.98</v>
      </c>
      <c r="P906" s="39">
        <f t="shared" si="430"/>
        <v>605366.03</v>
      </c>
      <c r="Q906" s="39">
        <f t="shared" si="430"/>
        <v>282134.11</v>
      </c>
      <c r="R906" s="39">
        <f t="shared" si="430"/>
        <v>229284.57</v>
      </c>
      <c r="S906" s="39">
        <f t="shared" si="430"/>
        <v>266485.08</v>
      </c>
      <c r="T906" s="39">
        <f t="shared" si="430"/>
        <v>242609.94</v>
      </c>
      <c r="U906" s="39">
        <f t="shared" si="430"/>
        <v>180044.43</v>
      </c>
      <c r="V906" s="39">
        <f t="shared" si="430"/>
        <v>0</v>
      </c>
      <c r="W906" s="39">
        <f t="shared" si="430"/>
        <v>0</v>
      </c>
      <c r="X906" s="39">
        <f t="shared" si="430"/>
        <v>0</v>
      </c>
      <c r="Y906" s="39">
        <f t="shared" si="430"/>
        <v>0</v>
      </c>
      <c r="Z906" s="39">
        <f t="shared" si="430"/>
        <v>46030549.449999996</v>
      </c>
      <c r="AA906" s="39">
        <f t="shared" si="430"/>
        <v>15680294.550000004</v>
      </c>
      <c r="AB906" s="40">
        <f>Z906/D906</f>
        <v>0.74590698273386113</v>
      </c>
      <c r="AC906" s="42"/>
    </row>
    <row r="907" spans="1:29" s="33" customFormat="1" ht="15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</row>
    <row r="911" spans="1:29" s="33" customFormat="1" ht="18" customHeight="1" x14ac:dyDescent="0.2">
      <c r="A911" s="36" t="s">
        <v>35</v>
      </c>
      <c r="B911" s="31">
        <f>[1]consoCURRENT!E18737</f>
        <v>202556000</v>
      </c>
      <c r="C911" s="31">
        <f>[1]consoCURRENT!F18737</f>
        <v>-4.6566128730773926E-10</v>
      </c>
      <c r="D911" s="31">
        <f>[1]consoCURRENT!G18737</f>
        <v>202556000</v>
      </c>
      <c r="E911" s="31">
        <f>[1]consoCURRENT!H18737</f>
        <v>1427846.78</v>
      </c>
      <c r="F911" s="31">
        <f>[1]consoCURRENT!I18737</f>
        <v>77096959.340000004</v>
      </c>
      <c r="G911" s="31">
        <f>[1]consoCURRENT!J18737</f>
        <v>89961741.900000006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1408044.78</v>
      </c>
      <c r="O911" s="31">
        <f>[1]consoCURRENT!R18737</f>
        <v>3805</v>
      </c>
      <c r="P911" s="31">
        <f>[1]consoCURRENT!S18737</f>
        <v>15997</v>
      </c>
      <c r="Q911" s="31">
        <f>[1]consoCURRENT!T18737</f>
        <v>181501</v>
      </c>
      <c r="R911" s="31">
        <f>[1]consoCURRENT!U18737</f>
        <v>18613</v>
      </c>
      <c r="S911" s="31">
        <f>[1]consoCURRENT!V18737</f>
        <v>76896845.340000004</v>
      </c>
      <c r="T911" s="31">
        <f>[1]consoCURRENT!W18737</f>
        <v>61154841.899999999</v>
      </c>
      <c r="U911" s="31">
        <f>[1]consoCURRENT!X18737</f>
        <v>28806900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1">SUM(M911:Y911)</f>
        <v>168486548.02000001</v>
      </c>
      <c r="AA911" s="31">
        <f>D911-Z911</f>
        <v>34069451.979999989</v>
      </c>
      <c r="AB911" s="37">
        <f>Z911/D911</f>
        <v>0.83180230662137888</v>
      </c>
      <c r="AC911" s="32"/>
    </row>
    <row r="912" spans="1:29" s="33" customFormat="1" ht="18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1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1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2">SUM(B910:B913)</f>
        <v>202556000</v>
      </c>
      <c r="C914" s="39">
        <f t="shared" si="432"/>
        <v>-4.6566128730773926E-10</v>
      </c>
      <c r="D914" s="39">
        <f t="shared" si="432"/>
        <v>202556000</v>
      </c>
      <c r="E914" s="39">
        <f t="shared" si="432"/>
        <v>1427846.78</v>
      </c>
      <c r="F914" s="39">
        <f t="shared" si="432"/>
        <v>77096959.340000004</v>
      </c>
      <c r="G914" s="39">
        <f t="shared" si="432"/>
        <v>89961741.900000006</v>
      </c>
      <c r="H914" s="39">
        <f t="shared" si="432"/>
        <v>0</v>
      </c>
      <c r="I914" s="39">
        <f t="shared" si="432"/>
        <v>0</v>
      </c>
      <c r="J914" s="39">
        <f t="shared" si="432"/>
        <v>0</v>
      </c>
      <c r="K914" s="39">
        <f t="shared" si="432"/>
        <v>0</v>
      </c>
      <c r="L914" s="39">
        <f t="shared" si="432"/>
        <v>0</v>
      </c>
      <c r="M914" s="39">
        <f t="shared" si="432"/>
        <v>0</v>
      </c>
      <c r="N914" s="39">
        <f t="shared" si="432"/>
        <v>1408044.78</v>
      </c>
      <c r="O914" s="39">
        <f t="shared" si="432"/>
        <v>3805</v>
      </c>
      <c r="P914" s="39">
        <f t="shared" si="432"/>
        <v>15997</v>
      </c>
      <c r="Q914" s="39">
        <f t="shared" si="432"/>
        <v>181501</v>
      </c>
      <c r="R914" s="39">
        <f t="shared" si="432"/>
        <v>18613</v>
      </c>
      <c r="S914" s="39">
        <f t="shared" si="432"/>
        <v>76896845.340000004</v>
      </c>
      <c r="T914" s="39">
        <f t="shared" si="432"/>
        <v>61154841.899999999</v>
      </c>
      <c r="U914" s="39">
        <f t="shared" si="432"/>
        <v>28806900</v>
      </c>
      <c r="V914" s="39">
        <f t="shared" si="432"/>
        <v>0</v>
      </c>
      <c r="W914" s="39">
        <f t="shared" si="432"/>
        <v>0</v>
      </c>
      <c r="X914" s="39">
        <f t="shared" si="432"/>
        <v>0</v>
      </c>
      <c r="Y914" s="39">
        <f t="shared" si="432"/>
        <v>0</v>
      </c>
      <c r="Z914" s="39">
        <f t="shared" si="432"/>
        <v>168486548.02000001</v>
      </c>
      <c r="AA914" s="39">
        <f t="shared" si="432"/>
        <v>34069451.979999989</v>
      </c>
      <c r="AB914" s="40">
        <f>Z914/D914</f>
        <v>0.83180230662137888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3">SUM(M915:Y915)</f>
        <v>0</v>
      </c>
      <c r="AA915" s="31">
        <f>D915-Z915</f>
        <v>0</v>
      </c>
      <c r="AB915" s="37"/>
      <c r="AC915" s="32"/>
    </row>
    <row r="916" spans="1:29" s="33" customFormat="1" ht="18" customHeight="1" x14ac:dyDescent="0.25">
      <c r="A916" s="38" t="s">
        <v>40</v>
      </c>
      <c r="B916" s="39">
        <f t="shared" ref="B916:AA916" si="434">B915+B914</f>
        <v>202556000</v>
      </c>
      <c r="C916" s="39">
        <f t="shared" si="434"/>
        <v>-4.6566128730773926E-10</v>
      </c>
      <c r="D916" s="39">
        <f t="shared" si="434"/>
        <v>202556000</v>
      </c>
      <c r="E916" s="39">
        <f t="shared" si="434"/>
        <v>1427846.78</v>
      </c>
      <c r="F916" s="39">
        <f t="shared" si="434"/>
        <v>77096959.340000004</v>
      </c>
      <c r="G916" s="39">
        <f t="shared" si="434"/>
        <v>89961741.900000006</v>
      </c>
      <c r="H916" s="39">
        <f t="shared" si="434"/>
        <v>0</v>
      </c>
      <c r="I916" s="39">
        <f t="shared" si="434"/>
        <v>0</v>
      </c>
      <c r="J916" s="39">
        <f t="shared" si="434"/>
        <v>0</v>
      </c>
      <c r="K916" s="39">
        <f t="shared" si="434"/>
        <v>0</v>
      </c>
      <c r="L916" s="39">
        <f t="shared" si="434"/>
        <v>0</v>
      </c>
      <c r="M916" s="39">
        <f t="shared" si="434"/>
        <v>0</v>
      </c>
      <c r="N916" s="39">
        <f t="shared" si="434"/>
        <v>1408044.78</v>
      </c>
      <c r="O916" s="39">
        <f t="shared" si="434"/>
        <v>3805</v>
      </c>
      <c r="P916" s="39">
        <f t="shared" si="434"/>
        <v>15997</v>
      </c>
      <c r="Q916" s="39">
        <f t="shared" si="434"/>
        <v>181501</v>
      </c>
      <c r="R916" s="39">
        <f t="shared" si="434"/>
        <v>18613</v>
      </c>
      <c r="S916" s="39">
        <f t="shared" si="434"/>
        <v>76896845.340000004</v>
      </c>
      <c r="T916" s="39">
        <f t="shared" si="434"/>
        <v>61154841.899999999</v>
      </c>
      <c r="U916" s="39">
        <f t="shared" si="434"/>
        <v>28806900</v>
      </c>
      <c r="V916" s="39">
        <f t="shared" si="434"/>
        <v>0</v>
      </c>
      <c r="W916" s="39">
        <f t="shared" si="434"/>
        <v>0</v>
      </c>
      <c r="X916" s="39">
        <f t="shared" si="434"/>
        <v>0</v>
      </c>
      <c r="Y916" s="39">
        <f t="shared" si="434"/>
        <v>0</v>
      </c>
      <c r="Z916" s="39">
        <f t="shared" si="434"/>
        <v>168486548.02000001</v>
      </c>
      <c r="AA916" s="39">
        <f t="shared" si="434"/>
        <v>34069451.979999989</v>
      </c>
      <c r="AB916" s="40">
        <f>Z916/D916</f>
        <v>0.83180230662137888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</row>
    <row r="919" spans="1:29" s="33" customFormat="1" ht="15" customHeight="1" x14ac:dyDescent="0.25">
      <c r="A919" s="46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146630000</v>
      </c>
      <c r="C921" s="31">
        <f>[1]consoCURRENT!F18950</f>
        <v>0</v>
      </c>
      <c r="D921" s="31">
        <f>[1]consoCURRENT!G18950</f>
        <v>146630000</v>
      </c>
      <c r="E921" s="31">
        <f>[1]consoCURRENT!H18950</f>
        <v>837890.3899999999</v>
      </c>
      <c r="F921" s="31">
        <f>[1]consoCURRENT!I18950</f>
        <v>124808999.01000001</v>
      </c>
      <c r="G921" s="31">
        <f>[1]consoCURRENT!J18950</f>
        <v>13947853.140000001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215310.84</v>
      </c>
      <c r="O921" s="31">
        <f>[1]consoCURRENT!R18950</f>
        <v>309630.44</v>
      </c>
      <c r="P921" s="31">
        <f>[1]consoCURRENT!S18950</f>
        <v>312949.11</v>
      </c>
      <c r="Q921" s="31">
        <f>[1]consoCURRENT!T18950</f>
        <v>1021365.6</v>
      </c>
      <c r="R921" s="31">
        <f>[1]consoCURRENT!U18950</f>
        <v>25537691.870000001</v>
      </c>
      <c r="S921" s="31">
        <f>[1]consoCURRENT!V18950</f>
        <v>98249941.540000007</v>
      </c>
      <c r="T921" s="31">
        <f>[1]consoCURRENT!W18950</f>
        <v>5300538.49</v>
      </c>
      <c r="U921" s="31">
        <f>[1]consoCURRENT!X18950</f>
        <v>8647314.6500000004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5">SUM(M921:Y921)</f>
        <v>139594742.53999999</v>
      </c>
      <c r="AA921" s="31">
        <f>D921-Z921</f>
        <v>7035257.4600000083</v>
      </c>
      <c r="AB921" s="37">
        <f>Z921/D921</f>
        <v>0.95202034058514617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5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5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6">SUM(B920:B923)</f>
        <v>146630000</v>
      </c>
      <c r="C924" s="39">
        <f t="shared" si="436"/>
        <v>0</v>
      </c>
      <c r="D924" s="39">
        <f t="shared" si="436"/>
        <v>146630000</v>
      </c>
      <c r="E924" s="39">
        <f t="shared" si="436"/>
        <v>837890.3899999999</v>
      </c>
      <c r="F924" s="39">
        <f t="shared" si="436"/>
        <v>124808999.01000001</v>
      </c>
      <c r="G924" s="39">
        <f t="shared" si="436"/>
        <v>13947853.140000001</v>
      </c>
      <c r="H924" s="39">
        <f t="shared" si="436"/>
        <v>0</v>
      </c>
      <c r="I924" s="39">
        <f t="shared" si="436"/>
        <v>0</v>
      </c>
      <c r="J924" s="39">
        <f t="shared" si="436"/>
        <v>0</v>
      </c>
      <c r="K924" s="39">
        <f t="shared" si="436"/>
        <v>0</v>
      </c>
      <c r="L924" s="39">
        <f t="shared" si="436"/>
        <v>0</v>
      </c>
      <c r="M924" s="39">
        <f t="shared" si="436"/>
        <v>0</v>
      </c>
      <c r="N924" s="39">
        <f t="shared" si="436"/>
        <v>215310.84</v>
      </c>
      <c r="O924" s="39">
        <f t="shared" si="436"/>
        <v>309630.44</v>
      </c>
      <c r="P924" s="39">
        <f t="shared" si="436"/>
        <v>312949.11</v>
      </c>
      <c r="Q924" s="39">
        <f t="shared" si="436"/>
        <v>1021365.6</v>
      </c>
      <c r="R924" s="39">
        <f t="shared" si="436"/>
        <v>25537691.870000001</v>
      </c>
      <c r="S924" s="39">
        <f t="shared" si="436"/>
        <v>98249941.540000007</v>
      </c>
      <c r="T924" s="39">
        <f t="shared" si="436"/>
        <v>5300538.49</v>
      </c>
      <c r="U924" s="39">
        <f t="shared" si="436"/>
        <v>8647314.6500000004</v>
      </c>
      <c r="V924" s="39">
        <f t="shared" si="436"/>
        <v>0</v>
      </c>
      <c r="W924" s="39">
        <f t="shared" si="436"/>
        <v>0</v>
      </c>
      <c r="X924" s="39">
        <f t="shared" si="436"/>
        <v>0</v>
      </c>
      <c r="Y924" s="39">
        <f t="shared" si="436"/>
        <v>0</v>
      </c>
      <c r="Z924" s="39">
        <f t="shared" si="436"/>
        <v>139594742.53999999</v>
      </c>
      <c r="AA924" s="39">
        <f t="shared" si="436"/>
        <v>7035257.4600000083</v>
      </c>
      <c r="AB924" s="40">
        <f>Z924/D924</f>
        <v>0.95202034058514617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7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8">B925+B924</f>
        <v>146630000</v>
      </c>
      <c r="C926" s="39">
        <f t="shared" si="438"/>
        <v>0</v>
      </c>
      <c r="D926" s="39">
        <f t="shared" si="438"/>
        <v>146630000</v>
      </c>
      <c r="E926" s="39">
        <f t="shared" si="438"/>
        <v>837890.3899999999</v>
      </c>
      <c r="F926" s="39">
        <f t="shared" si="438"/>
        <v>124808999.01000001</v>
      </c>
      <c r="G926" s="39">
        <f t="shared" si="438"/>
        <v>13947853.140000001</v>
      </c>
      <c r="H926" s="39">
        <f t="shared" si="438"/>
        <v>0</v>
      </c>
      <c r="I926" s="39">
        <f t="shared" si="438"/>
        <v>0</v>
      </c>
      <c r="J926" s="39">
        <f t="shared" si="438"/>
        <v>0</v>
      </c>
      <c r="K926" s="39">
        <f t="shared" si="438"/>
        <v>0</v>
      </c>
      <c r="L926" s="39">
        <f t="shared" si="438"/>
        <v>0</v>
      </c>
      <c r="M926" s="39">
        <f t="shared" si="438"/>
        <v>0</v>
      </c>
      <c r="N926" s="39">
        <f t="shared" si="438"/>
        <v>215310.84</v>
      </c>
      <c r="O926" s="39">
        <f t="shared" si="438"/>
        <v>309630.44</v>
      </c>
      <c r="P926" s="39">
        <f t="shared" si="438"/>
        <v>312949.11</v>
      </c>
      <c r="Q926" s="39">
        <f t="shared" si="438"/>
        <v>1021365.6</v>
      </c>
      <c r="R926" s="39">
        <f t="shared" si="438"/>
        <v>25537691.870000001</v>
      </c>
      <c r="S926" s="39">
        <f t="shared" si="438"/>
        <v>98249941.540000007</v>
      </c>
      <c r="T926" s="39">
        <f t="shared" si="438"/>
        <v>5300538.49</v>
      </c>
      <c r="U926" s="39">
        <f t="shared" si="438"/>
        <v>8647314.6500000004</v>
      </c>
      <c r="V926" s="39">
        <f t="shared" si="438"/>
        <v>0</v>
      </c>
      <c r="W926" s="39">
        <f t="shared" si="438"/>
        <v>0</v>
      </c>
      <c r="X926" s="39">
        <f t="shared" si="438"/>
        <v>0</v>
      </c>
      <c r="Y926" s="39">
        <f t="shared" si="438"/>
        <v>0</v>
      </c>
      <c r="Z926" s="39">
        <f t="shared" si="438"/>
        <v>139594742.53999999</v>
      </c>
      <c r="AA926" s="39">
        <f t="shared" si="438"/>
        <v>7035257.4600000083</v>
      </c>
      <c r="AB926" s="40">
        <f>Z926/D926</f>
        <v>0.95202034058514617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75107000</v>
      </c>
      <c r="C931" s="31">
        <f>[1]consoCURRENT!F19163</f>
        <v>0</v>
      </c>
      <c r="D931" s="31">
        <f>[1]consoCURRENT!G19163</f>
        <v>75107000</v>
      </c>
      <c r="E931" s="31">
        <f>[1]consoCURRENT!H19163</f>
        <v>3128802.52</v>
      </c>
      <c r="F931" s="31">
        <f>[1]consoCURRENT!I19163</f>
        <v>47409048.729999997</v>
      </c>
      <c r="G931" s="31">
        <f>[1]consoCURRENT!J19163</f>
        <v>19547070.449999999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991706.32000000007</v>
      </c>
      <c r="O931" s="31">
        <f>[1]consoCURRENT!R19163</f>
        <v>436535.42999999993</v>
      </c>
      <c r="P931" s="31">
        <f>[1]consoCURRENT!S19163</f>
        <v>1700560.77</v>
      </c>
      <c r="Q931" s="31">
        <f>[1]consoCURRENT!T19163</f>
        <v>20544675.670000002</v>
      </c>
      <c r="R931" s="31">
        <f>[1]consoCURRENT!U19163</f>
        <v>8229420.7399999993</v>
      </c>
      <c r="S931" s="31">
        <f>[1]consoCURRENT!V19163</f>
        <v>18634952.32</v>
      </c>
      <c r="T931" s="31">
        <f>[1]consoCURRENT!W19163</f>
        <v>11099969.41</v>
      </c>
      <c r="U931" s="31">
        <f>[1]consoCURRENT!X19163</f>
        <v>8447101.0399999991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39">SUM(M931:Y931)</f>
        <v>70084921.699999988</v>
      </c>
      <c r="AA931" s="31">
        <f>D931-Z931</f>
        <v>5022078.3000000119</v>
      </c>
      <c r="AB931" s="37">
        <f>Z931/D931</f>
        <v>0.93313435099258379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39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39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0">SUM(B930:B933)</f>
        <v>75107000</v>
      </c>
      <c r="C934" s="39">
        <f t="shared" si="440"/>
        <v>0</v>
      </c>
      <c r="D934" s="39">
        <f t="shared" si="440"/>
        <v>75107000</v>
      </c>
      <c r="E934" s="39">
        <f t="shared" si="440"/>
        <v>3128802.52</v>
      </c>
      <c r="F934" s="39">
        <f t="shared" si="440"/>
        <v>47409048.729999997</v>
      </c>
      <c r="G934" s="39">
        <f t="shared" si="440"/>
        <v>19547070.449999999</v>
      </c>
      <c r="H934" s="39">
        <f t="shared" si="440"/>
        <v>0</v>
      </c>
      <c r="I934" s="39">
        <f t="shared" si="440"/>
        <v>0</v>
      </c>
      <c r="J934" s="39">
        <f t="shared" si="440"/>
        <v>0</v>
      </c>
      <c r="K934" s="39">
        <f t="shared" si="440"/>
        <v>0</v>
      </c>
      <c r="L934" s="39">
        <f t="shared" si="440"/>
        <v>0</v>
      </c>
      <c r="M934" s="39">
        <f t="shared" si="440"/>
        <v>0</v>
      </c>
      <c r="N934" s="39">
        <f t="shared" si="440"/>
        <v>991706.32000000007</v>
      </c>
      <c r="O934" s="39">
        <f t="shared" si="440"/>
        <v>436535.42999999993</v>
      </c>
      <c r="P934" s="39">
        <f t="shared" si="440"/>
        <v>1700560.77</v>
      </c>
      <c r="Q934" s="39">
        <f t="shared" si="440"/>
        <v>20544675.670000002</v>
      </c>
      <c r="R934" s="39">
        <f t="shared" si="440"/>
        <v>8229420.7399999993</v>
      </c>
      <c r="S934" s="39">
        <f t="shared" si="440"/>
        <v>18634952.32</v>
      </c>
      <c r="T934" s="39">
        <f t="shared" si="440"/>
        <v>11099969.41</v>
      </c>
      <c r="U934" s="39">
        <f t="shared" si="440"/>
        <v>8447101.0399999991</v>
      </c>
      <c r="V934" s="39">
        <f t="shared" si="440"/>
        <v>0</v>
      </c>
      <c r="W934" s="39">
        <f t="shared" si="440"/>
        <v>0</v>
      </c>
      <c r="X934" s="39">
        <f t="shared" si="440"/>
        <v>0</v>
      </c>
      <c r="Y934" s="39">
        <f t="shared" si="440"/>
        <v>0</v>
      </c>
      <c r="Z934" s="39">
        <f t="shared" si="440"/>
        <v>70084921.699999988</v>
      </c>
      <c r="AA934" s="39">
        <f t="shared" si="440"/>
        <v>5022078.3000000119</v>
      </c>
      <c r="AB934" s="40">
        <f>Z934/D934</f>
        <v>0.93313435099258379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1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2">B935+B934</f>
        <v>75107000</v>
      </c>
      <c r="C936" s="39">
        <f t="shared" si="442"/>
        <v>0</v>
      </c>
      <c r="D936" s="39">
        <f t="shared" si="442"/>
        <v>75107000</v>
      </c>
      <c r="E936" s="39">
        <f t="shared" si="442"/>
        <v>3128802.52</v>
      </c>
      <c r="F936" s="39">
        <f t="shared" si="442"/>
        <v>47409048.729999997</v>
      </c>
      <c r="G936" s="39">
        <f t="shared" si="442"/>
        <v>19547070.449999999</v>
      </c>
      <c r="H936" s="39">
        <f t="shared" si="442"/>
        <v>0</v>
      </c>
      <c r="I936" s="39">
        <f t="shared" si="442"/>
        <v>0</v>
      </c>
      <c r="J936" s="39">
        <f t="shared" si="442"/>
        <v>0</v>
      </c>
      <c r="K936" s="39">
        <f t="shared" si="442"/>
        <v>0</v>
      </c>
      <c r="L936" s="39">
        <f t="shared" si="442"/>
        <v>0</v>
      </c>
      <c r="M936" s="39">
        <f t="shared" si="442"/>
        <v>0</v>
      </c>
      <c r="N936" s="39">
        <f t="shared" si="442"/>
        <v>991706.32000000007</v>
      </c>
      <c r="O936" s="39">
        <f t="shared" si="442"/>
        <v>436535.42999999993</v>
      </c>
      <c r="P936" s="39">
        <f t="shared" si="442"/>
        <v>1700560.77</v>
      </c>
      <c r="Q936" s="39">
        <f t="shared" si="442"/>
        <v>20544675.670000002</v>
      </c>
      <c r="R936" s="39">
        <f t="shared" si="442"/>
        <v>8229420.7399999993</v>
      </c>
      <c r="S936" s="39">
        <f t="shared" si="442"/>
        <v>18634952.32</v>
      </c>
      <c r="T936" s="39">
        <f t="shared" si="442"/>
        <v>11099969.41</v>
      </c>
      <c r="U936" s="39">
        <f t="shared" si="442"/>
        <v>8447101.0399999991</v>
      </c>
      <c r="V936" s="39">
        <f t="shared" si="442"/>
        <v>0</v>
      </c>
      <c r="W936" s="39">
        <f t="shared" si="442"/>
        <v>0</v>
      </c>
      <c r="X936" s="39">
        <f t="shared" si="442"/>
        <v>0</v>
      </c>
      <c r="Y936" s="39">
        <f t="shared" si="442"/>
        <v>0</v>
      </c>
      <c r="Z936" s="39">
        <f t="shared" si="442"/>
        <v>70084921.699999988</v>
      </c>
      <c r="AA936" s="39">
        <f t="shared" si="442"/>
        <v>5022078.3000000119</v>
      </c>
      <c r="AB936" s="40">
        <f>Z936/D936</f>
        <v>0.93313435099258379</v>
      </c>
      <c r="AC936" s="42"/>
    </row>
    <row r="937" spans="1:29" s="33" customFormat="1" ht="10.7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0.7" customHeight="1" x14ac:dyDescent="0.25">
      <c r="A938" s="4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145978000</v>
      </c>
      <c r="C941" s="31">
        <f>[1]consoCURRENT!F19376</f>
        <v>0</v>
      </c>
      <c r="D941" s="31">
        <f>[1]consoCURRENT!G19376</f>
        <v>145978000</v>
      </c>
      <c r="E941" s="31">
        <f>[1]consoCURRENT!H19376</f>
        <v>713840.83</v>
      </c>
      <c r="F941" s="31">
        <f>[1]consoCURRENT!I19376</f>
        <v>125202261.92999999</v>
      </c>
      <c r="G941" s="31">
        <f>[1]consoCURRENT!J19376</f>
        <v>9637673.040000001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176451.23</v>
      </c>
      <c r="O941" s="31">
        <f>[1]consoCURRENT!R19376</f>
        <v>260801.27</v>
      </c>
      <c r="P941" s="31">
        <f>[1]consoCURRENT!S19376</f>
        <v>276588.32999999996</v>
      </c>
      <c r="Q941" s="31">
        <f>[1]consoCURRENT!T19376</f>
        <v>48907040.549999997</v>
      </c>
      <c r="R941" s="31">
        <f>[1]consoCURRENT!U19376</f>
        <v>67090173.050000004</v>
      </c>
      <c r="S941" s="31">
        <f>[1]consoCURRENT!V19376</f>
        <v>9205048.3300000001</v>
      </c>
      <c r="T941" s="31">
        <f>[1]consoCURRENT!W19376</f>
        <v>9344783.9000000004</v>
      </c>
      <c r="U941" s="31">
        <f>[1]consoCURRENT!X19376</f>
        <v>292889.14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3">SUM(M941:Y941)</f>
        <v>135553775.79999998</v>
      </c>
      <c r="AA941" s="31">
        <f>D941-Z941</f>
        <v>10424224.200000018</v>
      </c>
      <c r="AB941" s="37">
        <f>Z941/D941</f>
        <v>0.92859044376549882</v>
      </c>
      <c r="AC941" s="32"/>
    </row>
    <row r="942" spans="1:29" s="33" customFormat="1" ht="18" customHeight="1" x14ac:dyDescent="0.2">
      <c r="A942" s="47" t="s">
        <v>36</v>
      </c>
      <c r="B942" s="48">
        <f>[1]consoCURRENT!E19382</f>
        <v>0</v>
      </c>
      <c r="C942" s="48">
        <f>[1]consoCURRENT!F19382</f>
        <v>0</v>
      </c>
      <c r="D942" s="48">
        <f>[1]consoCURRENT!G19382</f>
        <v>0</v>
      </c>
      <c r="E942" s="48">
        <f>[1]consoCURRENT!H19382</f>
        <v>0</v>
      </c>
      <c r="F942" s="48">
        <f>[1]consoCURRENT!I19382</f>
        <v>0</v>
      </c>
      <c r="G942" s="48">
        <f>[1]consoCURRENT!J19382</f>
        <v>0</v>
      </c>
      <c r="H942" s="48">
        <f>[1]consoCURRENT!K19382</f>
        <v>0</v>
      </c>
      <c r="I942" s="48">
        <f>[1]consoCURRENT!L19382</f>
        <v>0</v>
      </c>
      <c r="J942" s="48">
        <f>[1]consoCURRENT!M19382</f>
        <v>0</v>
      </c>
      <c r="K942" s="48">
        <f>[1]consoCURRENT!N19382</f>
        <v>0</v>
      </c>
      <c r="L942" s="48">
        <f>[1]consoCURRENT!O19382</f>
        <v>0</v>
      </c>
      <c r="M942" s="48">
        <f>[1]consoCURRENT!P19382</f>
        <v>0</v>
      </c>
      <c r="N942" s="48">
        <f>[1]consoCURRENT!Q19382</f>
        <v>0</v>
      </c>
      <c r="O942" s="48">
        <f>[1]consoCURRENT!R19382</f>
        <v>0</v>
      </c>
      <c r="P942" s="48">
        <f>[1]consoCURRENT!S19382</f>
        <v>0</v>
      </c>
      <c r="Q942" s="48">
        <f>[1]consoCURRENT!T19382</f>
        <v>0</v>
      </c>
      <c r="R942" s="48">
        <f>[1]consoCURRENT!U19382</f>
        <v>0</v>
      </c>
      <c r="S942" s="48">
        <f>[1]consoCURRENT!V19382</f>
        <v>0</v>
      </c>
      <c r="T942" s="48">
        <f>[1]consoCURRENT!W19382</f>
        <v>0</v>
      </c>
      <c r="U942" s="48">
        <f>[1]consoCURRENT!X19382</f>
        <v>0</v>
      </c>
      <c r="V942" s="48">
        <f>[1]consoCURRENT!Y19382</f>
        <v>0</v>
      </c>
      <c r="W942" s="48">
        <f>[1]consoCURRENT!Z19382</f>
        <v>0</v>
      </c>
      <c r="X942" s="48">
        <f>[1]consoCURRENT!AA19382</f>
        <v>0</v>
      </c>
      <c r="Y942" s="48">
        <f>[1]consoCURRENT!AB19382</f>
        <v>0</v>
      </c>
      <c r="Z942" s="48">
        <f t="shared" si="443"/>
        <v>0</v>
      </c>
      <c r="AA942" s="48">
        <f>D942-Z942</f>
        <v>0</v>
      </c>
      <c r="AB942" s="49"/>
      <c r="AC942" s="48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3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4">SUM(B940:B943)</f>
        <v>145978000</v>
      </c>
      <c r="C944" s="39">
        <f t="shared" si="444"/>
        <v>0</v>
      </c>
      <c r="D944" s="39">
        <f t="shared" si="444"/>
        <v>145978000</v>
      </c>
      <c r="E944" s="39">
        <f t="shared" si="444"/>
        <v>713840.83</v>
      </c>
      <c r="F944" s="39">
        <f t="shared" si="444"/>
        <v>125202261.92999999</v>
      </c>
      <c r="G944" s="39">
        <f t="shared" si="444"/>
        <v>9637673.040000001</v>
      </c>
      <c r="H944" s="39">
        <f t="shared" si="444"/>
        <v>0</v>
      </c>
      <c r="I944" s="39">
        <f t="shared" si="444"/>
        <v>0</v>
      </c>
      <c r="J944" s="39">
        <f t="shared" si="444"/>
        <v>0</v>
      </c>
      <c r="K944" s="39">
        <f t="shared" si="444"/>
        <v>0</v>
      </c>
      <c r="L944" s="39">
        <f t="shared" si="444"/>
        <v>0</v>
      </c>
      <c r="M944" s="39">
        <f t="shared" si="444"/>
        <v>0</v>
      </c>
      <c r="N944" s="39">
        <f t="shared" si="444"/>
        <v>176451.23</v>
      </c>
      <c r="O944" s="39">
        <f t="shared" si="444"/>
        <v>260801.27</v>
      </c>
      <c r="P944" s="39">
        <f t="shared" si="444"/>
        <v>276588.32999999996</v>
      </c>
      <c r="Q944" s="39">
        <f t="shared" si="444"/>
        <v>48907040.549999997</v>
      </c>
      <c r="R944" s="39">
        <f t="shared" si="444"/>
        <v>67090173.050000004</v>
      </c>
      <c r="S944" s="39">
        <f t="shared" si="444"/>
        <v>9205048.3300000001</v>
      </c>
      <c r="T944" s="39">
        <f t="shared" si="444"/>
        <v>9344783.9000000004</v>
      </c>
      <c r="U944" s="39">
        <f t="shared" si="444"/>
        <v>292889.14</v>
      </c>
      <c r="V944" s="39">
        <f t="shared" si="444"/>
        <v>0</v>
      </c>
      <c r="W944" s="39">
        <f t="shared" si="444"/>
        <v>0</v>
      </c>
      <c r="X944" s="39">
        <f t="shared" si="444"/>
        <v>0</v>
      </c>
      <c r="Y944" s="39">
        <f t="shared" si="444"/>
        <v>0</v>
      </c>
      <c r="Z944" s="39">
        <f t="shared" si="444"/>
        <v>135553775.79999998</v>
      </c>
      <c r="AA944" s="39">
        <f t="shared" si="444"/>
        <v>10424224.200000018</v>
      </c>
      <c r="AB944" s="40">
        <f>Z944/D944</f>
        <v>0.92859044376549882</v>
      </c>
      <c r="AC944" s="32"/>
    </row>
    <row r="945" spans="1:29" s="33" customFormat="1" ht="14.45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5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6">B945+B944</f>
        <v>145978000</v>
      </c>
      <c r="C946" s="39">
        <f t="shared" si="446"/>
        <v>0</v>
      </c>
      <c r="D946" s="39">
        <f t="shared" si="446"/>
        <v>145978000</v>
      </c>
      <c r="E946" s="39">
        <f t="shared" si="446"/>
        <v>713840.83</v>
      </c>
      <c r="F946" s="39">
        <f t="shared" si="446"/>
        <v>125202261.92999999</v>
      </c>
      <c r="G946" s="39">
        <f t="shared" si="446"/>
        <v>9637673.040000001</v>
      </c>
      <c r="H946" s="39">
        <f t="shared" si="446"/>
        <v>0</v>
      </c>
      <c r="I946" s="39">
        <f t="shared" si="446"/>
        <v>0</v>
      </c>
      <c r="J946" s="39">
        <f t="shared" si="446"/>
        <v>0</v>
      </c>
      <c r="K946" s="39">
        <f t="shared" si="446"/>
        <v>0</v>
      </c>
      <c r="L946" s="39">
        <f t="shared" si="446"/>
        <v>0</v>
      </c>
      <c r="M946" s="39">
        <f t="shared" si="446"/>
        <v>0</v>
      </c>
      <c r="N946" s="39">
        <f t="shared" si="446"/>
        <v>176451.23</v>
      </c>
      <c r="O946" s="39">
        <f t="shared" si="446"/>
        <v>260801.27</v>
      </c>
      <c r="P946" s="39">
        <f t="shared" si="446"/>
        <v>276588.32999999996</v>
      </c>
      <c r="Q946" s="39">
        <f t="shared" si="446"/>
        <v>48907040.549999997</v>
      </c>
      <c r="R946" s="39">
        <f t="shared" si="446"/>
        <v>67090173.050000004</v>
      </c>
      <c r="S946" s="39">
        <f t="shared" si="446"/>
        <v>9205048.3300000001</v>
      </c>
      <c r="T946" s="39">
        <f t="shared" si="446"/>
        <v>9344783.9000000004</v>
      </c>
      <c r="U946" s="39">
        <f t="shared" si="446"/>
        <v>292889.14</v>
      </c>
      <c r="V946" s="39">
        <f t="shared" si="446"/>
        <v>0</v>
      </c>
      <c r="W946" s="39">
        <f t="shared" si="446"/>
        <v>0</v>
      </c>
      <c r="X946" s="39">
        <f t="shared" si="446"/>
        <v>0</v>
      </c>
      <c r="Y946" s="39">
        <f t="shared" si="446"/>
        <v>0</v>
      </c>
      <c r="Z946" s="39">
        <f t="shared" si="446"/>
        <v>135553775.79999998</v>
      </c>
      <c r="AA946" s="39">
        <f t="shared" si="446"/>
        <v>10424224.200000018</v>
      </c>
      <c r="AB946" s="40">
        <f>Z946/D946</f>
        <v>0.92859044376549882</v>
      </c>
      <c r="AC946" s="42"/>
    </row>
    <row r="947" spans="1:29" s="33" customFormat="1" ht="15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5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157589000</v>
      </c>
      <c r="C951" s="31">
        <f>[1]consoCURRENT!F19589</f>
        <v>0</v>
      </c>
      <c r="D951" s="31">
        <f>[1]consoCURRENT!G19589</f>
        <v>157589000</v>
      </c>
      <c r="E951" s="31">
        <f>[1]consoCURRENT!H19589</f>
        <v>6114681.6199999992</v>
      </c>
      <c r="F951" s="31">
        <f>[1]consoCURRENT!I19589</f>
        <v>120002324.76000001</v>
      </c>
      <c r="G951" s="31">
        <f>[1]consoCURRENT!J19589</f>
        <v>21135108.120000001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8050</v>
      </c>
      <c r="O951" s="31">
        <f>[1]consoCURRENT!R19589</f>
        <v>278871.29000000004</v>
      </c>
      <c r="P951" s="31">
        <f>[1]consoCURRENT!S19589</f>
        <v>5827760.3300000001</v>
      </c>
      <c r="Q951" s="31">
        <f>[1]consoCURRENT!T19589</f>
        <v>72048223.459999993</v>
      </c>
      <c r="R951" s="31">
        <f>[1]consoCURRENT!U19589</f>
        <v>24327266.079999998</v>
      </c>
      <c r="S951" s="31">
        <f>[1]consoCURRENT!V19589</f>
        <v>23626835.219999999</v>
      </c>
      <c r="T951" s="31">
        <f>[1]consoCURRENT!W19589</f>
        <v>14734149.25</v>
      </c>
      <c r="U951" s="31">
        <f>[1]consoCURRENT!X19589</f>
        <v>6400958.8700000001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7">SUM(M951:Y951)</f>
        <v>147252114.5</v>
      </c>
      <c r="AA951" s="31">
        <f>D951-Z951</f>
        <v>10336885.5</v>
      </c>
      <c r="AB951" s="37">
        <f>Z951/D951</f>
        <v>0.93440604674184113</v>
      </c>
      <c r="AC951" s="32"/>
    </row>
    <row r="952" spans="1:29" s="33" customFormat="1" ht="18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47"/>
        <v>0</v>
      </c>
      <c r="AA952" s="31">
        <f>D952-Z952</f>
        <v>0</v>
      </c>
      <c r="AB952" s="37"/>
      <c r="AC952" s="32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7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8">SUM(B950:B953)</f>
        <v>157589000</v>
      </c>
      <c r="C954" s="39">
        <f t="shared" si="448"/>
        <v>0</v>
      </c>
      <c r="D954" s="39">
        <f t="shared" si="448"/>
        <v>157589000</v>
      </c>
      <c r="E954" s="39">
        <f t="shared" si="448"/>
        <v>6114681.6199999992</v>
      </c>
      <c r="F954" s="39">
        <f t="shared" si="448"/>
        <v>120002324.76000001</v>
      </c>
      <c r="G954" s="39">
        <f t="shared" si="448"/>
        <v>21135108.120000001</v>
      </c>
      <c r="H954" s="39">
        <f t="shared" si="448"/>
        <v>0</v>
      </c>
      <c r="I954" s="39">
        <f t="shared" si="448"/>
        <v>0</v>
      </c>
      <c r="J954" s="39">
        <f t="shared" si="448"/>
        <v>0</v>
      </c>
      <c r="K954" s="39">
        <f t="shared" si="448"/>
        <v>0</v>
      </c>
      <c r="L954" s="39">
        <f t="shared" si="448"/>
        <v>0</v>
      </c>
      <c r="M954" s="39">
        <f t="shared" si="448"/>
        <v>0</v>
      </c>
      <c r="N954" s="39">
        <f t="shared" si="448"/>
        <v>8050</v>
      </c>
      <c r="O954" s="39">
        <f t="shared" si="448"/>
        <v>278871.29000000004</v>
      </c>
      <c r="P954" s="39">
        <f t="shared" si="448"/>
        <v>5827760.3300000001</v>
      </c>
      <c r="Q954" s="39">
        <f t="shared" si="448"/>
        <v>72048223.459999993</v>
      </c>
      <c r="R954" s="39">
        <f t="shared" si="448"/>
        <v>24327266.079999998</v>
      </c>
      <c r="S954" s="39">
        <f t="shared" si="448"/>
        <v>23626835.219999999</v>
      </c>
      <c r="T954" s="39">
        <f t="shared" si="448"/>
        <v>14734149.25</v>
      </c>
      <c r="U954" s="39">
        <f t="shared" si="448"/>
        <v>6400958.8700000001</v>
      </c>
      <c r="V954" s="39">
        <f t="shared" si="448"/>
        <v>0</v>
      </c>
      <c r="W954" s="39">
        <f t="shared" si="448"/>
        <v>0</v>
      </c>
      <c r="X954" s="39">
        <f t="shared" si="448"/>
        <v>0</v>
      </c>
      <c r="Y954" s="39">
        <f t="shared" si="448"/>
        <v>0</v>
      </c>
      <c r="Z954" s="39">
        <f t="shared" si="448"/>
        <v>147252114.5</v>
      </c>
      <c r="AA954" s="39">
        <f t="shared" si="448"/>
        <v>10336885.5</v>
      </c>
      <c r="AB954" s="40">
        <f>Z954/D954</f>
        <v>0.93440604674184113</v>
      </c>
      <c r="AC954" s="32"/>
    </row>
    <row r="955" spans="1:29" s="33" customFormat="1" ht="18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49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0">B955+B954</f>
        <v>157589000</v>
      </c>
      <c r="C956" s="39">
        <f t="shared" si="450"/>
        <v>0</v>
      </c>
      <c r="D956" s="39">
        <f t="shared" si="450"/>
        <v>157589000</v>
      </c>
      <c r="E956" s="39">
        <f t="shared" si="450"/>
        <v>6114681.6199999992</v>
      </c>
      <c r="F956" s="39">
        <f t="shared" si="450"/>
        <v>120002324.76000001</v>
      </c>
      <c r="G956" s="39">
        <f t="shared" si="450"/>
        <v>21135108.120000001</v>
      </c>
      <c r="H956" s="39">
        <f t="shared" si="450"/>
        <v>0</v>
      </c>
      <c r="I956" s="39">
        <f t="shared" si="450"/>
        <v>0</v>
      </c>
      <c r="J956" s="39">
        <f t="shared" si="450"/>
        <v>0</v>
      </c>
      <c r="K956" s="39">
        <f t="shared" si="450"/>
        <v>0</v>
      </c>
      <c r="L956" s="39">
        <f t="shared" si="450"/>
        <v>0</v>
      </c>
      <c r="M956" s="39">
        <f t="shared" si="450"/>
        <v>0</v>
      </c>
      <c r="N956" s="39">
        <f t="shared" si="450"/>
        <v>8050</v>
      </c>
      <c r="O956" s="39">
        <f t="shared" si="450"/>
        <v>278871.29000000004</v>
      </c>
      <c r="P956" s="39">
        <f t="shared" si="450"/>
        <v>5827760.3300000001</v>
      </c>
      <c r="Q956" s="39">
        <f t="shared" si="450"/>
        <v>72048223.459999993</v>
      </c>
      <c r="R956" s="39">
        <f t="shared" si="450"/>
        <v>24327266.079999998</v>
      </c>
      <c r="S956" s="39">
        <f t="shared" si="450"/>
        <v>23626835.219999999</v>
      </c>
      <c r="T956" s="39">
        <f t="shared" si="450"/>
        <v>14734149.25</v>
      </c>
      <c r="U956" s="39">
        <f t="shared" si="450"/>
        <v>6400958.8700000001</v>
      </c>
      <c r="V956" s="39">
        <f t="shared" si="450"/>
        <v>0</v>
      </c>
      <c r="W956" s="39">
        <f t="shared" si="450"/>
        <v>0</v>
      </c>
      <c r="X956" s="39">
        <f t="shared" si="450"/>
        <v>0</v>
      </c>
      <c r="Y956" s="39">
        <f t="shared" si="450"/>
        <v>0</v>
      </c>
      <c r="Z956" s="39">
        <f t="shared" si="450"/>
        <v>147252114.5</v>
      </c>
      <c r="AA956" s="39">
        <f t="shared" si="450"/>
        <v>10336885.5</v>
      </c>
      <c r="AB956" s="40">
        <f>Z956/D956</f>
        <v>0.93440604674184113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35</v>
      </c>
      <c r="B961" s="31">
        <f>[1]consoCURRENT!E19802</f>
        <v>342648000</v>
      </c>
      <c r="C961" s="31">
        <f>[1]consoCURRENT!F19802</f>
        <v>0</v>
      </c>
      <c r="D961" s="31">
        <f>[1]consoCURRENT!G19802</f>
        <v>342648000</v>
      </c>
      <c r="E961" s="31">
        <f>[1]consoCURRENT!H19802</f>
        <v>4927540.4899999993</v>
      </c>
      <c r="F961" s="31">
        <f>[1]consoCURRENT!I19802</f>
        <v>252360889.30000001</v>
      </c>
      <c r="G961" s="31">
        <f>[1]consoCURRENT!J19802</f>
        <v>70713492.679999992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154315.99</v>
      </c>
      <c r="O961" s="31">
        <f>[1]consoCURRENT!R19802</f>
        <v>240565.15</v>
      </c>
      <c r="P961" s="31">
        <f>[1]consoCURRENT!S19802</f>
        <v>4532659.3499999996</v>
      </c>
      <c r="Q961" s="31">
        <f>[1]consoCURRENT!T19802</f>
        <v>58489660.390000001</v>
      </c>
      <c r="R961" s="31">
        <f>[1]consoCURRENT!U19802</f>
        <v>43428618.719999999</v>
      </c>
      <c r="S961" s="31">
        <f>[1]consoCURRENT!V19802</f>
        <v>150442610.19</v>
      </c>
      <c r="T961" s="31">
        <f>[1]consoCURRENT!W19802</f>
        <v>67109988</v>
      </c>
      <c r="U961" s="31">
        <f>[1]consoCURRENT!X19802</f>
        <v>3603504.68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1">SUM(M961:Y961)</f>
        <v>328001922.46999997</v>
      </c>
      <c r="AA961" s="31">
        <f>D961-Z961</f>
        <v>14646077.530000031</v>
      </c>
      <c r="AB961" s="37">
        <f>Z961/D961</f>
        <v>0.95725620015292656</v>
      </c>
      <c r="AC961" s="3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1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1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2">SUM(B960:B963)</f>
        <v>342648000</v>
      </c>
      <c r="C964" s="39">
        <f t="shared" si="452"/>
        <v>0</v>
      </c>
      <c r="D964" s="39">
        <f t="shared" si="452"/>
        <v>342648000</v>
      </c>
      <c r="E964" s="39">
        <f t="shared" si="452"/>
        <v>4927540.4899999993</v>
      </c>
      <c r="F964" s="39">
        <f t="shared" si="452"/>
        <v>252360889.30000001</v>
      </c>
      <c r="G964" s="39">
        <f t="shared" si="452"/>
        <v>70713492.679999992</v>
      </c>
      <c r="H964" s="39">
        <f t="shared" si="452"/>
        <v>0</v>
      </c>
      <c r="I964" s="39">
        <f t="shared" si="452"/>
        <v>0</v>
      </c>
      <c r="J964" s="39">
        <f t="shared" si="452"/>
        <v>0</v>
      </c>
      <c r="K964" s="39">
        <f t="shared" si="452"/>
        <v>0</v>
      </c>
      <c r="L964" s="39">
        <f t="shared" si="452"/>
        <v>0</v>
      </c>
      <c r="M964" s="39">
        <f t="shared" si="452"/>
        <v>0</v>
      </c>
      <c r="N964" s="39">
        <f t="shared" si="452"/>
        <v>154315.99</v>
      </c>
      <c r="O964" s="39">
        <f t="shared" si="452"/>
        <v>240565.15</v>
      </c>
      <c r="P964" s="39">
        <f t="shared" si="452"/>
        <v>4532659.3499999996</v>
      </c>
      <c r="Q964" s="39">
        <f t="shared" si="452"/>
        <v>58489660.390000001</v>
      </c>
      <c r="R964" s="39">
        <f t="shared" si="452"/>
        <v>43428618.719999999</v>
      </c>
      <c r="S964" s="39">
        <f t="shared" si="452"/>
        <v>150442610.19</v>
      </c>
      <c r="T964" s="39">
        <f t="shared" si="452"/>
        <v>67109988</v>
      </c>
      <c r="U964" s="39">
        <f t="shared" si="452"/>
        <v>3603504.68</v>
      </c>
      <c r="V964" s="39">
        <f t="shared" si="452"/>
        <v>0</v>
      </c>
      <c r="W964" s="39">
        <f t="shared" si="452"/>
        <v>0</v>
      </c>
      <c r="X964" s="39">
        <f t="shared" si="452"/>
        <v>0</v>
      </c>
      <c r="Y964" s="39">
        <f t="shared" si="452"/>
        <v>0</v>
      </c>
      <c r="Z964" s="39">
        <f t="shared" si="452"/>
        <v>328001922.46999997</v>
      </c>
      <c r="AA964" s="39">
        <f t="shared" si="452"/>
        <v>14646077.530000031</v>
      </c>
      <c r="AB964" s="40">
        <f>Z964/D964</f>
        <v>0.95725620015292656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3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4">B965+B964</f>
        <v>342648000</v>
      </c>
      <c r="C966" s="39">
        <f t="shared" si="454"/>
        <v>0</v>
      </c>
      <c r="D966" s="39">
        <f t="shared" si="454"/>
        <v>342648000</v>
      </c>
      <c r="E966" s="39">
        <f t="shared" si="454"/>
        <v>4927540.4899999993</v>
      </c>
      <c r="F966" s="39">
        <f t="shared" si="454"/>
        <v>252360889.30000001</v>
      </c>
      <c r="G966" s="39">
        <f t="shared" si="454"/>
        <v>70713492.679999992</v>
      </c>
      <c r="H966" s="39">
        <f t="shared" si="454"/>
        <v>0</v>
      </c>
      <c r="I966" s="39">
        <f t="shared" si="454"/>
        <v>0</v>
      </c>
      <c r="J966" s="39">
        <f t="shared" si="454"/>
        <v>0</v>
      </c>
      <c r="K966" s="39">
        <f t="shared" si="454"/>
        <v>0</v>
      </c>
      <c r="L966" s="39">
        <f t="shared" si="454"/>
        <v>0</v>
      </c>
      <c r="M966" s="39">
        <f t="shared" si="454"/>
        <v>0</v>
      </c>
      <c r="N966" s="39">
        <f t="shared" si="454"/>
        <v>154315.99</v>
      </c>
      <c r="O966" s="39">
        <f t="shared" si="454"/>
        <v>240565.15</v>
      </c>
      <c r="P966" s="39">
        <f t="shared" si="454"/>
        <v>4532659.3499999996</v>
      </c>
      <c r="Q966" s="39">
        <f t="shared" si="454"/>
        <v>58489660.390000001</v>
      </c>
      <c r="R966" s="39">
        <f t="shared" si="454"/>
        <v>43428618.719999999</v>
      </c>
      <c r="S966" s="39">
        <f t="shared" si="454"/>
        <v>150442610.19</v>
      </c>
      <c r="T966" s="39">
        <f t="shared" si="454"/>
        <v>67109988</v>
      </c>
      <c r="U966" s="39">
        <f t="shared" si="454"/>
        <v>3603504.68</v>
      </c>
      <c r="V966" s="39">
        <f t="shared" si="454"/>
        <v>0</v>
      </c>
      <c r="W966" s="39">
        <f t="shared" si="454"/>
        <v>0</v>
      </c>
      <c r="X966" s="39">
        <f t="shared" si="454"/>
        <v>0</v>
      </c>
      <c r="Y966" s="39">
        <f t="shared" si="454"/>
        <v>0</v>
      </c>
      <c r="Z966" s="39">
        <f t="shared" si="454"/>
        <v>328001922.46999997</v>
      </c>
      <c r="AA966" s="39">
        <f t="shared" si="454"/>
        <v>14646077.530000031</v>
      </c>
      <c r="AB966" s="40">
        <f>Z966/D966</f>
        <v>0.95725620015292656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104173000</v>
      </c>
      <c r="C971" s="31">
        <f>[1]consoCURRENT!F20015</f>
        <v>0</v>
      </c>
      <c r="D971" s="31">
        <f>[1]consoCURRENT!G20015</f>
        <v>104173000</v>
      </c>
      <c r="E971" s="31">
        <f>[1]consoCURRENT!H20015</f>
        <v>2112500.1</v>
      </c>
      <c r="F971" s="31">
        <f>[1]consoCURRENT!I20015</f>
        <v>89947589.590000018</v>
      </c>
      <c r="G971" s="31">
        <f>[1]consoCURRENT!J20015</f>
        <v>6392113.3599999994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509283.61</v>
      </c>
      <c r="O971" s="31">
        <f>[1]consoCURRENT!R20015</f>
        <v>1410062.6500000001</v>
      </c>
      <c r="P971" s="31">
        <f>[1]consoCURRENT!S20015</f>
        <v>193153.84</v>
      </c>
      <c r="Q971" s="31">
        <f>[1]consoCURRENT!T20015</f>
        <v>16100182.07</v>
      </c>
      <c r="R971" s="31">
        <f>[1]consoCURRENT!U20015</f>
        <v>64542849.420000002</v>
      </c>
      <c r="S971" s="31">
        <f>[1]consoCURRENT!V20015</f>
        <v>9304558.0999999996</v>
      </c>
      <c r="T971" s="31">
        <f>[1]consoCURRENT!W20015</f>
        <v>-2524926.5399999996</v>
      </c>
      <c r="U971" s="31">
        <f>[1]consoCURRENT!X20015</f>
        <v>8917039.9000000004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5">SUM(M971:Y971)</f>
        <v>98452203.049999997</v>
      </c>
      <c r="AA971" s="31">
        <f>D971-Z971</f>
        <v>5720796.950000003</v>
      </c>
      <c r="AB971" s="37">
        <f>Z971/D971</f>
        <v>0.94508368819175792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5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5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6">SUM(B970:B973)</f>
        <v>104173000</v>
      </c>
      <c r="C974" s="39">
        <f t="shared" si="456"/>
        <v>0</v>
      </c>
      <c r="D974" s="39">
        <f t="shared" si="456"/>
        <v>104173000</v>
      </c>
      <c r="E974" s="39">
        <f t="shared" si="456"/>
        <v>2112500.1</v>
      </c>
      <c r="F974" s="39">
        <f t="shared" si="456"/>
        <v>89947589.590000018</v>
      </c>
      <c r="G974" s="39">
        <f t="shared" si="456"/>
        <v>6392113.3599999994</v>
      </c>
      <c r="H974" s="39">
        <f t="shared" si="456"/>
        <v>0</v>
      </c>
      <c r="I974" s="39">
        <f t="shared" si="456"/>
        <v>0</v>
      </c>
      <c r="J974" s="39">
        <f t="shared" si="456"/>
        <v>0</v>
      </c>
      <c r="K974" s="39">
        <f t="shared" si="456"/>
        <v>0</v>
      </c>
      <c r="L974" s="39">
        <f t="shared" si="456"/>
        <v>0</v>
      </c>
      <c r="M974" s="39">
        <f t="shared" si="456"/>
        <v>0</v>
      </c>
      <c r="N974" s="39">
        <f t="shared" si="456"/>
        <v>509283.61</v>
      </c>
      <c r="O974" s="39">
        <f t="shared" si="456"/>
        <v>1410062.6500000001</v>
      </c>
      <c r="P974" s="39">
        <f t="shared" si="456"/>
        <v>193153.84</v>
      </c>
      <c r="Q974" s="39">
        <f t="shared" si="456"/>
        <v>16100182.07</v>
      </c>
      <c r="R974" s="39">
        <f t="shared" si="456"/>
        <v>64542849.420000002</v>
      </c>
      <c r="S974" s="39">
        <f t="shared" si="456"/>
        <v>9304558.0999999996</v>
      </c>
      <c r="T974" s="39">
        <f t="shared" si="456"/>
        <v>-2524926.5399999996</v>
      </c>
      <c r="U974" s="39">
        <f t="shared" si="456"/>
        <v>8917039.9000000004</v>
      </c>
      <c r="V974" s="39">
        <f t="shared" si="456"/>
        <v>0</v>
      </c>
      <c r="W974" s="39">
        <f t="shared" si="456"/>
        <v>0</v>
      </c>
      <c r="X974" s="39">
        <f t="shared" si="456"/>
        <v>0</v>
      </c>
      <c r="Y974" s="39">
        <f t="shared" si="456"/>
        <v>0</v>
      </c>
      <c r="Z974" s="39">
        <f t="shared" si="456"/>
        <v>98452203.049999997</v>
      </c>
      <c r="AA974" s="39">
        <f t="shared" si="456"/>
        <v>5720796.950000003</v>
      </c>
      <c r="AB974" s="40">
        <f>Z974/D974</f>
        <v>0.94508368819175792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7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8">B975+B974</f>
        <v>104173000</v>
      </c>
      <c r="C976" s="39">
        <f t="shared" si="458"/>
        <v>0</v>
      </c>
      <c r="D976" s="39">
        <f t="shared" si="458"/>
        <v>104173000</v>
      </c>
      <c r="E976" s="39">
        <f t="shared" si="458"/>
        <v>2112500.1</v>
      </c>
      <c r="F976" s="39">
        <f t="shared" si="458"/>
        <v>89947589.590000018</v>
      </c>
      <c r="G976" s="39">
        <f t="shared" si="458"/>
        <v>6392113.3599999994</v>
      </c>
      <c r="H976" s="39">
        <f t="shared" si="458"/>
        <v>0</v>
      </c>
      <c r="I976" s="39">
        <f t="shared" si="458"/>
        <v>0</v>
      </c>
      <c r="J976" s="39">
        <f t="shared" si="458"/>
        <v>0</v>
      </c>
      <c r="K976" s="39">
        <f t="shared" si="458"/>
        <v>0</v>
      </c>
      <c r="L976" s="39">
        <f t="shared" si="458"/>
        <v>0</v>
      </c>
      <c r="M976" s="39">
        <f t="shared" si="458"/>
        <v>0</v>
      </c>
      <c r="N976" s="39">
        <f t="shared" si="458"/>
        <v>509283.61</v>
      </c>
      <c r="O976" s="39">
        <f t="shared" si="458"/>
        <v>1410062.6500000001</v>
      </c>
      <c r="P976" s="39">
        <f t="shared" si="458"/>
        <v>193153.84</v>
      </c>
      <c r="Q976" s="39">
        <f t="shared" si="458"/>
        <v>16100182.07</v>
      </c>
      <c r="R976" s="39">
        <f t="shared" si="458"/>
        <v>64542849.420000002</v>
      </c>
      <c r="S976" s="39">
        <f t="shared" si="458"/>
        <v>9304558.0999999996</v>
      </c>
      <c r="T976" s="39">
        <f t="shared" si="458"/>
        <v>-2524926.5399999996</v>
      </c>
      <c r="U976" s="39">
        <f t="shared" si="458"/>
        <v>8917039.9000000004</v>
      </c>
      <c r="V976" s="39">
        <f t="shared" si="458"/>
        <v>0</v>
      </c>
      <c r="W976" s="39">
        <f t="shared" si="458"/>
        <v>0</v>
      </c>
      <c r="X976" s="39">
        <f t="shared" si="458"/>
        <v>0</v>
      </c>
      <c r="Y976" s="39">
        <f t="shared" si="458"/>
        <v>0</v>
      </c>
      <c r="Z976" s="39">
        <f t="shared" si="458"/>
        <v>98452203.049999997</v>
      </c>
      <c r="AA976" s="39">
        <f t="shared" si="458"/>
        <v>5720796.950000003</v>
      </c>
      <c r="AB976" s="40">
        <f>Z976/D976</f>
        <v>0.94508368819175792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269329000</v>
      </c>
      <c r="C981" s="31">
        <f>[1]consoCURRENT!F20228</f>
        <v>0</v>
      </c>
      <c r="D981" s="31">
        <f>[1]consoCURRENT!G20228</f>
        <v>269329000</v>
      </c>
      <c r="E981" s="31">
        <f>[1]consoCURRENT!H20228</f>
        <v>3286936.98</v>
      </c>
      <c r="F981" s="31">
        <f>[1]consoCURRENT!I20228</f>
        <v>151670860.75999999</v>
      </c>
      <c r="G981" s="31">
        <f>[1]consoCURRENT!J20228</f>
        <v>111449918.89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176615.7</v>
      </c>
      <c r="O981" s="31">
        <f>[1]consoCURRENT!R20228</f>
        <v>256941.57</v>
      </c>
      <c r="P981" s="31">
        <f>[1]consoCURRENT!S20228</f>
        <v>2853379.71</v>
      </c>
      <c r="Q981" s="31">
        <f>[1]consoCURRENT!T20228</f>
        <v>20866905.080000002</v>
      </c>
      <c r="R981" s="31">
        <f>[1]consoCURRENT!U20228</f>
        <v>56820865.169999994</v>
      </c>
      <c r="S981" s="31">
        <f>[1]consoCURRENT!V20228</f>
        <v>73983090.510000005</v>
      </c>
      <c r="T981" s="31">
        <f>[1]consoCURRENT!W20228</f>
        <v>106545085.61</v>
      </c>
      <c r="U981" s="31">
        <f>[1]consoCURRENT!X20228</f>
        <v>4904833.28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59">SUM(M981:Y981)</f>
        <v>266407716.63000003</v>
      </c>
      <c r="AA981" s="31">
        <f>D981-Z981</f>
        <v>2921283.369999975</v>
      </c>
      <c r="AB981" s="37">
        <f>Z981/D981</f>
        <v>0.98915347634306006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59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59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0">SUM(B980:B983)</f>
        <v>269329000</v>
      </c>
      <c r="C984" s="39">
        <f t="shared" si="460"/>
        <v>0</v>
      </c>
      <c r="D984" s="39">
        <f t="shared" si="460"/>
        <v>269329000</v>
      </c>
      <c r="E984" s="39">
        <f t="shared" si="460"/>
        <v>3286936.98</v>
      </c>
      <c r="F984" s="39">
        <f t="shared" si="460"/>
        <v>151670860.75999999</v>
      </c>
      <c r="G984" s="39">
        <f t="shared" si="460"/>
        <v>111449918.89</v>
      </c>
      <c r="H984" s="39">
        <f t="shared" si="460"/>
        <v>0</v>
      </c>
      <c r="I984" s="39">
        <f t="shared" si="460"/>
        <v>0</v>
      </c>
      <c r="J984" s="39">
        <f t="shared" si="460"/>
        <v>0</v>
      </c>
      <c r="K984" s="39">
        <f t="shared" si="460"/>
        <v>0</v>
      </c>
      <c r="L984" s="39">
        <f t="shared" si="460"/>
        <v>0</v>
      </c>
      <c r="M984" s="39">
        <f t="shared" si="460"/>
        <v>0</v>
      </c>
      <c r="N984" s="39">
        <f t="shared" si="460"/>
        <v>176615.7</v>
      </c>
      <c r="O984" s="39">
        <f t="shared" si="460"/>
        <v>256941.57</v>
      </c>
      <c r="P984" s="39">
        <f t="shared" si="460"/>
        <v>2853379.71</v>
      </c>
      <c r="Q984" s="39">
        <f t="shared" si="460"/>
        <v>20866905.080000002</v>
      </c>
      <c r="R984" s="39">
        <f t="shared" si="460"/>
        <v>56820865.169999994</v>
      </c>
      <c r="S984" s="39">
        <f t="shared" si="460"/>
        <v>73983090.510000005</v>
      </c>
      <c r="T984" s="39">
        <f t="shared" si="460"/>
        <v>106545085.61</v>
      </c>
      <c r="U984" s="39">
        <f t="shared" si="460"/>
        <v>4904833.28</v>
      </c>
      <c r="V984" s="39">
        <f t="shared" si="460"/>
        <v>0</v>
      </c>
      <c r="W984" s="39">
        <f t="shared" si="460"/>
        <v>0</v>
      </c>
      <c r="X984" s="39">
        <f t="shared" si="460"/>
        <v>0</v>
      </c>
      <c r="Y984" s="39">
        <f t="shared" si="460"/>
        <v>0</v>
      </c>
      <c r="Z984" s="39">
        <f t="shared" si="460"/>
        <v>266407716.63000003</v>
      </c>
      <c r="AA984" s="39">
        <f t="shared" si="460"/>
        <v>2921283.369999975</v>
      </c>
      <c r="AB984" s="40">
        <f>Z984/D984</f>
        <v>0.98915347634306006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1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2">B985+B984</f>
        <v>269329000</v>
      </c>
      <c r="C986" s="39">
        <f t="shared" si="462"/>
        <v>0</v>
      </c>
      <c r="D986" s="39">
        <f t="shared" si="462"/>
        <v>269329000</v>
      </c>
      <c r="E986" s="39">
        <f t="shared" si="462"/>
        <v>3286936.98</v>
      </c>
      <c r="F986" s="39">
        <f t="shared" si="462"/>
        <v>151670860.75999999</v>
      </c>
      <c r="G986" s="39">
        <f t="shared" si="462"/>
        <v>111449918.89</v>
      </c>
      <c r="H986" s="39">
        <f t="shared" si="462"/>
        <v>0</v>
      </c>
      <c r="I986" s="39">
        <f t="shared" si="462"/>
        <v>0</v>
      </c>
      <c r="J986" s="39">
        <f t="shared" si="462"/>
        <v>0</v>
      </c>
      <c r="K986" s="39">
        <f t="shared" si="462"/>
        <v>0</v>
      </c>
      <c r="L986" s="39">
        <f t="shared" si="462"/>
        <v>0</v>
      </c>
      <c r="M986" s="39">
        <f t="shared" si="462"/>
        <v>0</v>
      </c>
      <c r="N986" s="39">
        <f t="shared" si="462"/>
        <v>176615.7</v>
      </c>
      <c r="O986" s="39">
        <f t="shared" si="462"/>
        <v>256941.57</v>
      </c>
      <c r="P986" s="39">
        <f t="shared" si="462"/>
        <v>2853379.71</v>
      </c>
      <c r="Q986" s="39">
        <f t="shared" si="462"/>
        <v>20866905.080000002</v>
      </c>
      <c r="R986" s="39">
        <f t="shared" si="462"/>
        <v>56820865.169999994</v>
      </c>
      <c r="S986" s="39">
        <f t="shared" si="462"/>
        <v>73983090.510000005</v>
      </c>
      <c r="T986" s="39">
        <f t="shared" si="462"/>
        <v>106545085.61</v>
      </c>
      <c r="U986" s="39">
        <f t="shared" si="462"/>
        <v>4904833.28</v>
      </c>
      <c r="V986" s="39">
        <f t="shared" si="462"/>
        <v>0</v>
      </c>
      <c r="W986" s="39">
        <f t="shared" si="462"/>
        <v>0</v>
      </c>
      <c r="X986" s="39">
        <f t="shared" si="462"/>
        <v>0</v>
      </c>
      <c r="Y986" s="39">
        <f t="shared" si="462"/>
        <v>0</v>
      </c>
      <c r="Z986" s="39">
        <f t="shared" si="462"/>
        <v>266407716.63000003</v>
      </c>
      <c r="AA986" s="39">
        <f t="shared" si="462"/>
        <v>2921283.369999975</v>
      </c>
      <c r="AB986" s="40">
        <f>Z986/D986</f>
        <v>0.98915347634306006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225174000</v>
      </c>
      <c r="C991" s="31">
        <f>[1]consoCURRENT!F20441</f>
        <v>137093600</v>
      </c>
      <c r="D991" s="31">
        <f>[1]consoCURRENT!G20441</f>
        <v>362267600</v>
      </c>
      <c r="E991" s="31">
        <f>[1]consoCURRENT!H20441</f>
        <v>85136442.530000001</v>
      </c>
      <c r="F991" s="31">
        <f>[1]consoCURRENT!I20441</f>
        <v>130797646.47</v>
      </c>
      <c r="G991" s="31">
        <f>[1]consoCURRENT!J20441</f>
        <v>86178497.659999996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208086.76</v>
      </c>
      <c r="O991" s="31">
        <f>[1]consoCURRENT!R20441</f>
        <v>247944</v>
      </c>
      <c r="P991" s="31">
        <f>[1]consoCURRENT!S20441</f>
        <v>84680411.769999996</v>
      </c>
      <c r="Q991" s="31">
        <f>[1]consoCURRENT!T20441</f>
        <v>53927785</v>
      </c>
      <c r="R991" s="31">
        <f>[1]consoCURRENT!U20441</f>
        <v>4820435.83</v>
      </c>
      <c r="S991" s="31">
        <f>[1]consoCURRENT!V20441</f>
        <v>72049425.640000001</v>
      </c>
      <c r="T991" s="31">
        <f>[1]consoCURRENT!W20441</f>
        <v>2481573.1599999997</v>
      </c>
      <c r="U991" s="31">
        <f>[1]consoCURRENT!X20441</f>
        <v>83696924.5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3">SUM(M991:Y991)</f>
        <v>302112586.65999997</v>
      </c>
      <c r="AA991" s="31">
        <f>D991-Z991</f>
        <v>60155013.340000033</v>
      </c>
      <c r="AB991" s="37">
        <f>Z991/D991</f>
        <v>0.83394867953965512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3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3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4">SUM(B990:B993)</f>
        <v>225174000</v>
      </c>
      <c r="C994" s="39">
        <f t="shared" si="464"/>
        <v>137093600</v>
      </c>
      <c r="D994" s="39">
        <f t="shared" si="464"/>
        <v>362267600</v>
      </c>
      <c r="E994" s="39">
        <f t="shared" si="464"/>
        <v>85136442.530000001</v>
      </c>
      <c r="F994" s="39">
        <f t="shared" si="464"/>
        <v>130797646.47</v>
      </c>
      <c r="G994" s="39">
        <f t="shared" si="464"/>
        <v>86178497.659999996</v>
      </c>
      <c r="H994" s="39">
        <f t="shared" si="464"/>
        <v>0</v>
      </c>
      <c r="I994" s="39">
        <f t="shared" si="464"/>
        <v>0</v>
      </c>
      <c r="J994" s="39">
        <f t="shared" si="464"/>
        <v>0</v>
      </c>
      <c r="K994" s="39">
        <f t="shared" si="464"/>
        <v>0</v>
      </c>
      <c r="L994" s="39">
        <f t="shared" si="464"/>
        <v>0</v>
      </c>
      <c r="M994" s="39">
        <f t="shared" si="464"/>
        <v>0</v>
      </c>
      <c r="N994" s="39">
        <f t="shared" si="464"/>
        <v>208086.76</v>
      </c>
      <c r="O994" s="39">
        <f t="shared" si="464"/>
        <v>247944</v>
      </c>
      <c r="P994" s="39">
        <f t="shared" si="464"/>
        <v>84680411.769999996</v>
      </c>
      <c r="Q994" s="39">
        <f t="shared" si="464"/>
        <v>53927785</v>
      </c>
      <c r="R994" s="39">
        <f t="shared" si="464"/>
        <v>4820435.83</v>
      </c>
      <c r="S994" s="39">
        <f t="shared" si="464"/>
        <v>72049425.640000001</v>
      </c>
      <c r="T994" s="39">
        <f t="shared" si="464"/>
        <v>2481573.1599999997</v>
      </c>
      <c r="U994" s="39">
        <f t="shared" si="464"/>
        <v>83696924.5</v>
      </c>
      <c r="V994" s="39">
        <f t="shared" si="464"/>
        <v>0</v>
      </c>
      <c r="W994" s="39">
        <f t="shared" si="464"/>
        <v>0</v>
      </c>
      <c r="X994" s="39">
        <f t="shared" si="464"/>
        <v>0</v>
      </c>
      <c r="Y994" s="39">
        <f t="shared" si="464"/>
        <v>0</v>
      </c>
      <c r="Z994" s="39">
        <f t="shared" si="464"/>
        <v>302112586.65999997</v>
      </c>
      <c r="AA994" s="39">
        <f t="shared" si="464"/>
        <v>60155013.340000033</v>
      </c>
      <c r="AB994" s="40">
        <f>Z994/D994</f>
        <v>0.83394867953965512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5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6">B995+B994</f>
        <v>225174000</v>
      </c>
      <c r="C996" s="39">
        <f t="shared" si="466"/>
        <v>137093600</v>
      </c>
      <c r="D996" s="39">
        <f t="shared" si="466"/>
        <v>362267600</v>
      </c>
      <c r="E996" s="39">
        <f t="shared" si="466"/>
        <v>85136442.530000001</v>
      </c>
      <c r="F996" s="39">
        <f t="shared" si="466"/>
        <v>130797646.47</v>
      </c>
      <c r="G996" s="39">
        <f t="shared" si="466"/>
        <v>86178497.659999996</v>
      </c>
      <c r="H996" s="39">
        <f t="shared" si="466"/>
        <v>0</v>
      </c>
      <c r="I996" s="39">
        <f t="shared" si="466"/>
        <v>0</v>
      </c>
      <c r="J996" s="39">
        <f t="shared" si="466"/>
        <v>0</v>
      </c>
      <c r="K996" s="39">
        <f t="shared" si="466"/>
        <v>0</v>
      </c>
      <c r="L996" s="39">
        <f t="shared" si="466"/>
        <v>0</v>
      </c>
      <c r="M996" s="39">
        <f t="shared" si="466"/>
        <v>0</v>
      </c>
      <c r="N996" s="39">
        <f t="shared" si="466"/>
        <v>208086.76</v>
      </c>
      <c r="O996" s="39">
        <f t="shared" si="466"/>
        <v>247944</v>
      </c>
      <c r="P996" s="39">
        <f t="shared" si="466"/>
        <v>84680411.769999996</v>
      </c>
      <c r="Q996" s="39">
        <f t="shared" si="466"/>
        <v>53927785</v>
      </c>
      <c r="R996" s="39">
        <f t="shared" si="466"/>
        <v>4820435.83</v>
      </c>
      <c r="S996" s="39">
        <f t="shared" si="466"/>
        <v>72049425.640000001</v>
      </c>
      <c r="T996" s="39">
        <f t="shared" si="466"/>
        <v>2481573.1599999997</v>
      </c>
      <c r="U996" s="39">
        <f t="shared" si="466"/>
        <v>83696924.5</v>
      </c>
      <c r="V996" s="39">
        <f t="shared" si="466"/>
        <v>0</v>
      </c>
      <c r="W996" s="39">
        <f t="shared" si="466"/>
        <v>0</v>
      </c>
      <c r="X996" s="39">
        <f t="shared" si="466"/>
        <v>0</v>
      </c>
      <c r="Y996" s="39">
        <f t="shared" si="466"/>
        <v>0</v>
      </c>
      <c r="Z996" s="39">
        <f t="shared" si="466"/>
        <v>302112586.65999997</v>
      </c>
      <c r="AA996" s="39">
        <f t="shared" si="466"/>
        <v>60155013.340000033</v>
      </c>
      <c r="AB996" s="40">
        <f>Z996/D996</f>
        <v>0.83394867953965512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361642000</v>
      </c>
      <c r="C1001" s="31">
        <f>[1]consoCURRENT!F20654</f>
        <v>-137093600</v>
      </c>
      <c r="D1001" s="31">
        <f>[1]consoCURRENT!G20654</f>
        <v>224548400</v>
      </c>
      <c r="E1001" s="31">
        <f>[1]consoCURRENT!H20654</f>
        <v>2566987.48</v>
      </c>
      <c r="F1001" s="31">
        <f>[1]consoCURRENT!I20654</f>
        <v>109974757.5</v>
      </c>
      <c r="G1001" s="31">
        <f>[1]consoCURRENT!J20654</f>
        <v>26058125.860000003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136350.85999999999</v>
      </c>
      <c r="O1001" s="31">
        <f>[1]consoCURRENT!R20654</f>
        <v>1088501.3599999999</v>
      </c>
      <c r="P1001" s="31">
        <f>[1]consoCURRENT!S20654</f>
        <v>1342135.26</v>
      </c>
      <c r="Q1001" s="31">
        <f>[1]consoCURRENT!T20654</f>
        <v>7657832.8399999999</v>
      </c>
      <c r="R1001" s="31">
        <f>[1]consoCURRENT!U20654</f>
        <v>2050323.66</v>
      </c>
      <c r="S1001" s="31">
        <f>[1]consoCURRENT!V20654</f>
        <v>100266601</v>
      </c>
      <c r="T1001" s="31">
        <f>[1]consoCURRENT!W20654</f>
        <v>6638002.1900000004</v>
      </c>
      <c r="U1001" s="31">
        <f>[1]consoCURRENT!X20654</f>
        <v>19420123.670000002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7">SUM(M1001:Y1001)</f>
        <v>138599870.84</v>
      </c>
      <c r="AA1001" s="31">
        <f>D1001-Z1001</f>
        <v>85948529.159999996</v>
      </c>
      <c r="AB1001" s="37">
        <f>Z1001/D1001</f>
        <v>0.61723829178920897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7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7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8">SUM(B1000:B1003)</f>
        <v>361642000</v>
      </c>
      <c r="C1004" s="39">
        <f t="shared" si="468"/>
        <v>-137093600</v>
      </c>
      <c r="D1004" s="39">
        <f t="shared" si="468"/>
        <v>224548400</v>
      </c>
      <c r="E1004" s="39">
        <f t="shared" si="468"/>
        <v>2566987.48</v>
      </c>
      <c r="F1004" s="39">
        <f t="shared" si="468"/>
        <v>109974757.5</v>
      </c>
      <c r="G1004" s="39">
        <f t="shared" si="468"/>
        <v>26058125.860000003</v>
      </c>
      <c r="H1004" s="39">
        <f t="shared" si="468"/>
        <v>0</v>
      </c>
      <c r="I1004" s="39">
        <f t="shared" si="468"/>
        <v>0</v>
      </c>
      <c r="J1004" s="39">
        <f t="shared" si="468"/>
        <v>0</v>
      </c>
      <c r="K1004" s="39">
        <f t="shared" si="468"/>
        <v>0</v>
      </c>
      <c r="L1004" s="39">
        <f t="shared" si="468"/>
        <v>0</v>
      </c>
      <c r="M1004" s="39">
        <f t="shared" si="468"/>
        <v>0</v>
      </c>
      <c r="N1004" s="39">
        <f t="shared" si="468"/>
        <v>136350.85999999999</v>
      </c>
      <c r="O1004" s="39">
        <f t="shared" si="468"/>
        <v>1088501.3599999999</v>
      </c>
      <c r="P1004" s="39">
        <f t="shared" si="468"/>
        <v>1342135.26</v>
      </c>
      <c r="Q1004" s="39">
        <f t="shared" si="468"/>
        <v>7657832.8399999999</v>
      </c>
      <c r="R1004" s="39">
        <f t="shared" si="468"/>
        <v>2050323.66</v>
      </c>
      <c r="S1004" s="39">
        <f t="shared" si="468"/>
        <v>100266601</v>
      </c>
      <c r="T1004" s="39">
        <f t="shared" si="468"/>
        <v>6638002.1900000004</v>
      </c>
      <c r="U1004" s="39">
        <f t="shared" si="468"/>
        <v>19420123.670000002</v>
      </c>
      <c r="V1004" s="39">
        <f t="shared" si="468"/>
        <v>0</v>
      </c>
      <c r="W1004" s="39">
        <f t="shared" si="468"/>
        <v>0</v>
      </c>
      <c r="X1004" s="39">
        <f t="shared" si="468"/>
        <v>0</v>
      </c>
      <c r="Y1004" s="39">
        <f t="shared" si="468"/>
        <v>0</v>
      </c>
      <c r="Z1004" s="39">
        <f t="shared" si="468"/>
        <v>138599870.84</v>
      </c>
      <c r="AA1004" s="39">
        <f t="shared" si="468"/>
        <v>85948529.159999996</v>
      </c>
      <c r="AB1004" s="40">
        <f>Z1004/D1004</f>
        <v>0.61723829178920897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69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0">B1005+B1004</f>
        <v>361642000</v>
      </c>
      <c r="C1006" s="39">
        <f t="shared" si="470"/>
        <v>-137093600</v>
      </c>
      <c r="D1006" s="39">
        <f t="shared" si="470"/>
        <v>224548400</v>
      </c>
      <c r="E1006" s="39">
        <f t="shared" si="470"/>
        <v>2566987.48</v>
      </c>
      <c r="F1006" s="39">
        <f t="shared" si="470"/>
        <v>109974757.5</v>
      </c>
      <c r="G1006" s="39">
        <f t="shared" si="470"/>
        <v>26058125.860000003</v>
      </c>
      <c r="H1006" s="39">
        <f t="shared" si="470"/>
        <v>0</v>
      </c>
      <c r="I1006" s="39">
        <f t="shared" si="470"/>
        <v>0</v>
      </c>
      <c r="J1006" s="39">
        <f t="shared" si="470"/>
        <v>0</v>
      </c>
      <c r="K1006" s="39">
        <f t="shared" si="470"/>
        <v>0</v>
      </c>
      <c r="L1006" s="39">
        <f t="shared" si="470"/>
        <v>0</v>
      </c>
      <c r="M1006" s="39">
        <f t="shared" si="470"/>
        <v>0</v>
      </c>
      <c r="N1006" s="39">
        <f t="shared" si="470"/>
        <v>136350.85999999999</v>
      </c>
      <c r="O1006" s="39">
        <f t="shared" si="470"/>
        <v>1088501.3599999999</v>
      </c>
      <c r="P1006" s="39">
        <f t="shared" si="470"/>
        <v>1342135.26</v>
      </c>
      <c r="Q1006" s="39">
        <f t="shared" si="470"/>
        <v>7657832.8399999999</v>
      </c>
      <c r="R1006" s="39">
        <f t="shared" si="470"/>
        <v>2050323.66</v>
      </c>
      <c r="S1006" s="39">
        <f t="shared" si="470"/>
        <v>100266601</v>
      </c>
      <c r="T1006" s="39">
        <f t="shared" si="470"/>
        <v>6638002.1900000004</v>
      </c>
      <c r="U1006" s="39">
        <f t="shared" si="470"/>
        <v>19420123.670000002</v>
      </c>
      <c r="V1006" s="39">
        <f t="shared" si="470"/>
        <v>0</v>
      </c>
      <c r="W1006" s="39">
        <f t="shared" si="470"/>
        <v>0</v>
      </c>
      <c r="X1006" s="39">
        <f t="shared" si="470"/>
        <v>0</v>
      </c>
      <c r="Y1006" s="39">
        <f t="shared" si="470"/>
        <v>0</v>
      </c>
      <c r="Z1006" s="39">
        <f t="shared" si="470"/>
        <v>138599870.84</v>
      </c>
      <c r="AA1006" s="39">
        <f t="shared" si="470"/>
        <v>85948529.159999996</v>
      </c>
      <c r="AB1006" s="40">
        <f>Z1006/D1006</f>
        <v>0.61723829178920897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</row>
    <row r="1009" spans="1:29" s="33" customFormat="1" ht="15" customHeight="1" x14ac:dyDescent="0.25">
      <c r="A1009" s="46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150182000</v>
      </c>
      <c r="C1011" s="31">
        <f>[1]consoCURRENT!F20867</f>
        <v>0</v>
      </c>
      <c r="D1011" s="31">
        <f>[1]consoCURRENT!G20867</f>
        <v>150182000</v>
      </c>
      <c r="E1011" s="31">
        <f>[1]consoCURRENT!H20867</f>
        <v>3927244.88</v>
      </c>
      <c r="F1011" s="31">
        <f>[1]consoCURRENT!I20867</f>
        <v>13830134.199999999</v>
      </c>
      <c r="G1011" s="31">
        <f>[1]consoCURRENT!J20867</f>
        <v>47885218.399999999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459118.56</v>
      </c>
      <c r="P1011" s="31">
        <f>[1]consoCURRENT!S20867</f>
        <v>3468126.32</v>
      </c>
      <c r="Q1011" s="31">
        <f>[1]consoCURRENT!T20867</f>
        <v>4814382.54</v>
      </c>
      <c r="R1011" s="31">
        <f>[1]consoCURRENT!U20867</f>
        <v>8693993.5399999991</v>
      </c>
      <c r="S1011" s="31">
        <f>[1]consoCURRENT!V20867</f>
        <v>321758.12</v>
      </c>
      <c r="T1011" s="31">
        <f>[1]consoCURRENT!W20867</f>
        <v>28540729.600000001</v>
      </c>
      <c r="U1011" s="31">
        <f>[1]consoCURRENT!X20867</f>
        <v>19344488.800000001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1">SUM(M1011:Y1011)</f>
        <v>65642597.480000004</v>
      </c>
      <c r="AA1011" s="31">
        <f>D1011-Z1011</f>
        <v>84539402.519999996</v>
      </c>
      <c r="AB1011" s="37">
        <f>Z1011/D1011</f>
        <v>0.43708698432568488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1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1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2">SUM(B1010:B1013)</f>
        <v>150182000</v>
      </c>
      <c r="C1014" s="39">
        <f t="shared" si="472"/>
        <v>0</v>
      </c>
      <c r="D1014" s="39">
        <f t="shared" si="472"/>
        <v>150182000</v>
      </c>
      <c r="E1014" s="39">
        <f t="shared" si="472"/>
        <v>3927244.88</v>
      </c>
      <c r="F1014" s="39">
        <f t="shared" si="472"/>
        <v>13830134.199999999</v>
      </c>
      <c r="G1014" s="39">
        <f t="shared" si="472"/>
        <v>47885218.399999999</v>
      </c>
      <c r="H1014" s="39">
        <f t="shared" si="472"/>
        <v>0</v>
      </c>
      <c r="I1014" s="39">
        <f t="shared" si="472"/>
        <v>0</v>
      </c>
      <c r="J1014" s="39">
        <f t="shared" si="472"/>
        <v>0</v>
      </c>
      <c r="K1014" s="39">
        <f t="shared" si="472"/>
        <v>0</v>
      </c>
      <c r="L1014" s="39">
        <f t="shared" si="472"/>
        <v>0</v>
      </c>
      <c r="M1014" s="39">
        <f t="shared" si="472"/>
        <v>0</v>
      </c>
      <c r="N1014" s="39">
        <f t="shared" si="472"/>
        <v>0</v>
      </c>
      <c r="O1014" s="39">
        <f t="shared" si="472"/>
        <v>459118.56</v>
      </c>
      <c r="P1014" s="39">
        <f t="shared" si="472"/>
        <v>3468126.32</v>
      </c>
      <c r="Q1014" s="39">
        <f t="shared" si="472"/>
        <v>4814382.54</v>
      </c>
      <c r="R1014" s="39">
        <f t="shared" si="472"/>
        <v>8693993.5399999991</v>
      </c>
      <c r="S1014" s="39">
        <f t="shared" si="472"/>
        <v>321758.12</v>
      </c>
      <c r="T1014" s="39">
        <f t="shared" si="472"/>
        <v>28540729.600000001</v>
      </c>
      <c r="U1014" s="39">
        <f t="shared" si="472"/>
        <v>19344488.800000001</v>
      </c>
      <c r="V1014" s="39">
        <f t="shared" si="472"/>
        <v>0</v>
      </c>
      <c r="W1014" s="39">
        <f t="shared" si="472"/>
        <v>0</v>
      </c>
      <c r="X1014" s="39">
        <f t="shared" si="472"/>
        <v>0</v>
      </c>
      <c r="Y1014" s="39">
        <f t="shared" si="472"/>
        <v>0</v>
      </c>
      <c r="Z1014" s="39">
        <f t="shared" si="472"/>
        <v>65642597.480000004</v>
      </c>
      <c r="AA1014" s="39">
        <f t="shared" si="472"/>
        <v>84539402.519999996</v>
      </c>
      <c r="AB1014" s="40">
        <f>Z1014/D1014</f>
        <v>0.43708698432568488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3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4">B1015+B1014</f>
        <v>150182000</v>
      </c>
      <c r="C1016" s="39">
        <f t="shared" si="474"/>
        <v>0</v>
      </c>
      <c r="D1016" s="39">
        <f t="shared" si="474"/>
        <v>150182000</v>
      </c>
      <c r="E1016" s="39">
        <f t="shared" si="474"/>
        <v>3927244.88</v>
      </c>
      <c r="F1016" s="39">
        <f t="shared" si="474"/>
        <v>13830134.199999999</v>
      </c>
      <c r="G1016" s="39">
        <f t="shared" si="474"/>
        <v>47885218.399999999</v>
      </c>
      <c r="H1016" s="39">
        <f t="shared" si="474"/>
        <v>0</v>
      </c>
      <c r="I1016" s="39">
        <f t="shared" si="474"/>
        <v>0</v>
      </c>
      <c r="J1016" s="39">
        <f t="shared" si="474"/>
        <v>0</v>
      </c>
      <c r="K1016" s="39">
        <f t="shared" si="474"/>
        <v>0</v>
      </c>
      <c r="L1016" s="39">
        <f t="shared" si="474"/>
        <v>0</v>
      </c>
      <c r="M1016" s="39">
        <f t="shared" si="474"/>
        <v>0</v>
      </c>
      <c r="N1016" s="39">
        <f t="shared" si="474"/>
        <v>0</v>
      </c>
      <c r="O1016" s="39">
        <f t="shared" si="474"/>
        <v>459118.56</v>
      </c>
      <c r="P1016" s="39">
        <f t="shared" si="474"/>
        <v>3468126.32</v>
      </c>
      <c r="Q1016" s="39">
        <f t="shared" si="474"/>
        <v>4814382.54</v>
      </c>
      <c r="R1016" s="39">
        <f t="shared" si="474"/>
        <v>8693993.5399999991</v>
      </c>
      <c r="S1016" s="39">
        <f t="shared" si="474"/>
        <v>321758.12</v>
      </c>
      <c r="T1016" s="39">
        <f t="shared" si="474"/>
        <v>28540729.600000001</v>
      </c>
      <c r="U1016" s="39">
        <f t="shared" si="474"/>
        <v>19344488.800000001</v>
      </c>
      <c r="V1016" s="39">
        <f t="shared" si="474"/>
        <v>0</v>
      </c>
      <c r="W1016" s="39">
        <f t="shared" si="474"/>
        <v>0</v>
      </c>
      <c r="X1016" s="39">
        <f t="shared" si="474"/>
        <v>0</v>
      </c>
      <c r="Y1016" s="39">
        <f t="shared" si="474"/>
        <v>0</v>
      </c>
      <c r="Z1016" s="39">
        <f t="shared" si="474"/>
        <v>65642597.480000004</v>
      </c>
      <c r="AA1016" s="39">
        <f t="shared" si="474"/>
        <v>84539402.519999996</v>
      </c>
      <c r="AB1016" s="40">
        <f>Z1016/D1016</f>
        <v>0.43708698432568488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200510000</v>
      </c>
      <c r="C1021" s="31">
        <f>[1]consoCURRENT!F21080</f>
        <v>0</v>
      </c>
      <c r="D1021" s="31">
        <f>[1]consoCURRENT!G21080</f>
        <v>200510000</v>
      </c>
      <c r="E1021" s="31">
        <f>[1]consoCURRENT!H21080</f>
        <v>1285269.1000000001</v>
      </c>
      <c r="F1021" s="31">
        <f>[1]consoCURRENT!I21080</f>
        <v>52436302.159999996</v>
      </c>
      <c r="G1021" s="31">
        <f>[1]consoCURRENT!J21080</f>
        <v>95376143.709999993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207554.83000000002</v>
      </c>
      <c r="O1021" s="31">
        <f>[1]consoCURRENT!R21080</f>
        <v>746932.21</v>
      </c>
      <c r="P1021" s="31">
        <f>[1]consoCURRENT!S21080</f>
        <v>330782.06</v>
      </c>
      <c r="Q1021" s="31">
        <f>[1]consoCURRENT!T21080</f>
        <v>3334483.34</v>
      </c>
      <c r="R1021" s="31">
        <f>[1]consoCURRENT!U21080</f>
        <v>9668141.6400000006</v>
      </c>
      <c r="S1021" s="31">
        <f>[1]consoCURRENT!V21080</f>
        <v>39433677.18</v>
      </c>
      <c r="T1021" s="31">
        <f>[1]consoCURRENT!W21080</f>
        <v>68742573.280000001</v>
      </c>
      <c r="U1021" s="31">
        <f>[1]consoCURRENT!X21080</f>
        <v>26633570.429999996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5">SUM(M1021:Y1021)</f>
        <v>149097714.97</v>
      </c>
      <c r="AA1021" s="31">
        <f>D1021-Z1021</f>
        <v>51412285.030000001</v>
      </c>
      <c r="AB1021" s="37">
        <f>Z1021/D1021</f>
        <v>0.74359241419380584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5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5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6">SUM(B1020:B1023)</f>
        <v>200510000</v>
      </c>
      <c r="C1024" s="39">
        <f t="shared" si="476"/>
        <v>0</v>
      </c>
      <c r="D1024" s="39">
        <f t="shared" si="476"/>
        <v>200510000</v>
      </c>
      <c r="E1024" s="39">
        <f t="shared" si="476"/>
        <v>1285269.1000000001</v>
      </c>
      <c r="F1024" s="39">
        <f t="shared" si="476"/>
        <v>52436302.159999996</v>
      </c>
      <c r="G1024" s="39">
        <f t="shared" si="476"/>
        <v>95376143.709999993</v>
      </c>
      <c r="H1024" s="39">
        <f t="shared" si="476"/>
        <v>0</v>
      </c>
      <c r="I1024" s="39">
        <f t="shared" si="476"/>
        <v>0</v>
      </c>
      <c r="J1024" s="39">
        <f t="shared" si="476"/>
        <v>0</v>
      </c>
      <c r="K1024" s="39">
        <f t="shared" si="476"/>
        <v>0</v>
      </c>
      <c r="L1024" s="39">
        <f t="shared" si="476"/>
        <v>0</v>
      </c>
      <c r="M1024" s="39">
        <f t="shared" si="476"/>
        <v>0</v>
      </c>
      <c r="N1024" s="39">
        <f t="shared" si="476"/>
        <v>207554.83000000002</v>
      </c>
      <c r="O1024" s="39">
        <f t="shared" si="476"/>
        <v>746932.21</v>
      </c>
      <c r="P1024" s="39">
        <f t="shared" si="476"/>
        <v>330782.06</v>
      </c>
      <c r="Q1024" s="39">
        <f t="shared" si="476"/>
        <v>3334483.34</v>
      </c>
      <c r="R1024" s="39">
        <f t="shared" si="476"/>
        <v>9668141.6400000006</v>
      </c>
      <c r="S1024" s="39">
        <f t="shared" si="476"/>
        <v>39433677.18</v>
      </c>
      <c r="T1024" s="39">
        <f t="shared" si="476"/>
        <v>68742573.280000001</v>
      </c>
      <c r="U1024" s="39">
        <f t="shared" si="476"/>
        <v>26633570.429999996</v>
      </c>
      <c r="V1024" s="39">
        <f t="shared" si="476"/>
        <v>0</v>
      </c>
      <c r="W1024" s="39">
        <f t="shared" si="476"/>
        <v>0</v>
      </c>
      <c r="X1024" s="39">
        <f t="shared" si="476"/>
        <v>0</v>
      </c>
      <c r="Y1024" s="39">
        <f t="shared" si="476"/>
        <v>0</v>
      </c>
      <c r="Z1024" s="39">
        <f t="shared" si="476"/>
        <v>149097714.97</v>
      </c>
      <c r="AA1024" s="39">
        <f t="shared" si="476"/>
        <v>51412285.030000001</v>
      </c>
      <c r="AB1024" s="40">
        <f>Z1024/D1024</f>
        <v>0.74359241419380584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7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8">B1025+B1024</f>
        <v>200510000</v>
      </c>
      <c r="C1026" s="39">
        <f t="shared" si="478"/>
        <v>0</v>
      </c>
      <c r="D1026" s="39">
        <f t="shared" si="478"/>
        <v>200510000</v>
      </c>
      <c r="E1026" s="39">
        <f t="shared" si="478"/>
        <v>1285269.1000000001</v>
      </c>
      <c r="F1026" s="39">
        <f t="shared" si="478"/>
        <v>52436302.159999996</v>
      </c>
      <c r="G1026" s="39">
        <f t="shared" si="478"/>
        <v>95376143.709999993</v>
      </c>
      <c r="H1026" s="39">
        <f t="shared" si="478"/>
        <v>0</v>
      </c>
      <c r="I1026" s="39">
        <f t="shared" si="478"/>
        <v>0</v>
      </c>
      <c r="J1026" s="39">
        <f t="shared" si="478"/>
        <v>0</v>
      </c>
      <c r="K1026" s="39">
        <f t="shared" si="478"/>
        <v>0</v>
      </c>
      <c r="L1026" s="39">
        <f t="shared" si="478"/>
        <v>0</v>
      </c>
      <c r="M1026" s="39">
        <f t="shared" si="478"/>
        <v>0</v>
      </c>
      <c r="N1026" s="39">
        <f t="shared" si="478"/>
        <v>207554.83000000002</v>
      </c>
      <c r="O1026" s="39">
        <f t="shared" si="478"/>
        <v>746932.21</v>
      </c>
      <c r="P1026" s="39">
        <f t="shared" si="478"/>
        <v>330782.06</v>
      </c>
      <c r="Q1026" s="39">
        <f t="shared" si="478"/>
        <v>3334483.34</v>
      </c>
      <c r="R1026" s="39">
        <f t="shared" si="478"/>
        <v>9668141.6400000006</v>
      </c>
      <c r="S1026" s="39">
        <f t="shared" si="478"/>
        <v>39433677.18</v>
      </c>
      <c r="T1026" s="39">
        <f t="shared" si="478"/>
        <v>68742573.280000001</v>
      </c>
      <c r="U1026" s="39">
        <f t="shared" si="478"/>
        <v>26633570.429999996</v>
      </c>
      <c r="V1026" s="39">
        <f t="shared" si="478"/>
        <v>0</v>
      </c>
      <c r="W1026" s="39">
        <f t="shared" si="478"/>
        <v>0</v>
      </c>
      <c r="X1026" s="39">
        <f t="shared" si="478"/>
        <v>0</v>
      </c>
      <c r="Y1026" s="39">
        <f t="shared" si="478"/>
        <v>0</v>
      </c>
      <c r="Z1026" s="39">
        <f t="shared" si="478"/>
        <v>149097714.97</v>
      </c>
      <c r="AA1026" s="39">
        <f t="shared" si="478"/>
        <v>51412285.030000001</v>
      </c>
      <c r="AB1026" s="40">
        <f>Z1026/D1026</f>
        <v>0.74359241419380584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274725000</v>
      </c>
      <c r="C1031" s="31">
        <f>[1]consoCURRENT!F21293</f>
        <v>0</v>
      </c>
      <c r="D1031" s="31">
        <f>[1]consoCURRENT!G21293</f>
        <v>274725000</v>
      </c>
      <c r="E1031" s="31">
        <f>[1]consoCURRENT!H21293</f>
        <v>752284.38</v>
      </c>
      <c r="F1031" s="31">
        <f>[1]consoCURRENT!I21293</f>
        <v>220749792.01000002</v>
      </c>
      <c r="G1031" s="31">
        <f>[1]consoCURRENT!J21293</f>
        <v>23163353.390000001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454795.01</v>
      </c>
      <c r="P1031" s="31">
        <f>[1]consoCURRENT!S21293</f>
        <v>297489.37</v>
      </c>
      <c r="Q1031" s="31">
        <f>[1]consoCURRENT!T21293</f>
        <v>977208.6</v>
      </c>
      <c r="R1031" s="31">
        <f>[1]consoCURRENT!U21293</f>
        <v>110295015.01000001</v>
      </c>
      <c r="S1031" s="31">
        <f>[1]consoCURRENT!V21293</f>
        <v>109477568.39999999</v>
      </c>
      <c r="T1031" s="31">
        <f>[1]consoCURRENT!W21293</f>
        <v>18247696.350000001</v>
      </c>
      <c r="U1031" s="31">
        <f>[1]consoCURRENT!X21293</f>
        <v>4915657.04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79">SUM(M1031:Y1031)</f>
        <v>244665429.77999997</v>
      </c>
      <c r="AA1031" s="31">
        <f>D1031-Z1031</f>
        <v>30059570.220000029</v>
      </c>
      <c r="AB1031" s="37">
        <f>Z1031/D1031</f>
        <v>0.89058305498225487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79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79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0">SUM(B1030:B1033)</f>
        <v>274725000</v>
      </c>
      <c r="C1034" s="39">
        <f t="shared" si="480"/>
        <v>0</v>
      </c>
      <c r="D1034" s="39">
        <f t="shared" si="480"/>
        <v>274725000</v>
      </c>
      <c r="E1034" s="39">
        <f t="shared" si="480"/>
        <v>752284.38</v>
      </c>
      <c r="F1034" s="39">
        <f t="shared" si="480"/>
        <v>220749792.01000002</v>
      </c>
      <c r="G1034" s="39">
        <f t="shared" si="480"/>
        <v>23163353.390000001</v>
      </c>
      <c r="H1034" s="39">
        <f t="shared" si="480"/>
        <v>0</v>
      </c>
      <c r="I1034" s="39">
        <f t="shared" si="480"/>
        <v>0</v>
      </c>
      <c r="J1034" s="39">
        <f t="shared" si="480"/>
        <v>0</v>
      </c>
      <c r="K1034" s="39">
        <f t="shared" si="480"/>
        <v>0</v>
      </c>
      <c r="L1034" s="39">
        <f t="shared" si="480"/>
        <v>0</v>
      </c>
      <c r="M1034" s="39">
        <f t="shared" si="480"/>
        <v>0</v>
      </c>
      <c r="N1034" s="39">
        <f t="shared" si="480"/>
        <v>0</v>
      </c>
      <c r="O1034" s="39">
        <f t="shared" si="480"/>
        <v>454795.01</v>
      </c>
      <c r="P1034" s="39">
        <f t="shared" si="480"/>
        <v>297489.37</v>
      </c>
      <c r="Q1034" s="39">
        <f t="shared" si="480"/>
        <v>977208.6</v>
      </c>
      <c r="R1034" s="39">
        <f t="shared" si="480"/>
        <v>110295015.01000001</v>
      </c>
      <c r="S1034" s="39">
        <f t="shared" si="480"/>
        <v>109477568.39999999</v>
      </c>
      <c r="T1034" s="39">
        <f t="shared" si="480"/>
        <v>18247696.350000001</v>
      </c>
      <c r="U1034" s="39">
        <f t="shared" si="480"/>
        <v>4915657.04</v>
      </c>
      <c r="V1034" s="39">
        <f t="shared" si="480"/>
        <v>0</v>
      </c>
      <c r="W1034" s="39">
        <f t="shared" si="480"/>
        <v>0</v>
      </c>
      <c r="X1034" s="39">
        <f t="shared" si="480"/>
        <v>0</v>
      </c>
      <c r="Y1034" s="39">
        <f t="shared" si="480"/>
        <v>0</v>
      </c>
      <c r="Z1034" s="39">
        <f t="shared" si="480"/>
        <v>244665429.77999997</v>
      </c>
      <c r="AA1034" s="39">
        <f t="shared" si="480"/>
        <v>30059570.220000029</v>
      </c>
      <c r="AB1034" s="40">
        <f>Z1034/D1034</f>
        <v>0.89058305498225487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1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2">B1035+B1034</f>
        <v>274725000</v>
      </c>
      <c r="C1036" s="39">
        <f t="shared" si="482"/>
        <v>0</v>
      </c>
      <c r="D1036" s="39">
        <f t="shared" si="482"/>
        <v>274725000</v>
      </c>
      <c r="E1036" s="39">
        <f t="shared" si="482"/>
        <v>752284.38</v>
      </c>
      <c r="F1036" s="39">
        <f t="shared" si="482"/>
        <v>220749792.01000002</v>
      </c>
      <c r="G1036" s="39">
        <f t="shared" si="482"/>
        <v>23163353.390000001</v>
      </c>
      <c r="H1036" s="39">
        <f t="shared" si="482"/>
        <v>0</v>
      </c>
      <c r="I1036" s="39">
        <f t="shared" si="482"/>
        <v>0</v>
      </c>
      <c r="J1036" s="39">
        <f t="shared" si="482"/>
        <v>0</v>
      </c>
      <c r="K1036" s="39">
        <f t="shared" si="482"/>
        <v>0</v>
      </c>
      <c r="L1036" s="39">
        <f t="shared" si="482"/>
        <v>0</v>
      </c>
      <c r="M1036" s="39">
        <f t="shared" si="482"/>
        <v>0</v>
      </c>
      <c r="N1036" s="39">
        <f t="shared" si="482"/>
        <v>0</v>
      </c>
      <c r="O1036" s="39">
        <f t="shared" si="482"/>
        <v>454795.01</v>
      </c>
      <c r="P1036" s="39">
        <f t="shared" si="482"/>
        <v>297489.37</v>
      </c>
      <c r="Q1036" s="39">
        <f t="shared" si="482"/>
        <v>977208.6</v>
      </c>
      <c r="R1036" s="39">
        <f t="shared" si="482"/>
        <v>110295015.01000001</v>
      </c>
      <c r="S1036" s="39">
        <f t="shared" si="482"/>
        <v>109477568.39999999</v>
      </c>
      <c r="T1036" s="39">
        <f t="shared" si="482"/>
        <v>18247696.350000001</v>
      </c>
      <c r="U1036" s="39">
        <f t="shared" si="482"/>
        <v>4915657.04</v>
      </c>
      <c r="V1036" s="39">
        <f t="shared" si="482"/>
        <v>0</v>
      </c>
      <c r="W1036" s="39">
        <f t="shared" si="482"/>
        <v>0</v>
      </c>
      <c r="X1036" s="39">
        <f t="shared" si="482"/>
        <v>0</v>
      </c>
      <c r="Y1036" s="39">
        <f t="shared" si="482"/>
        <v>0</v>
      </c>
      <c r="Z1036" s="39">
        <f t="shared" si="482"/>
        <v>244665429.77999997</v>
      </c>
      <c r="AA1036" s="39">
        <f t="shared" si="482"/>
        <v>30059570.220000029</v>
      </c>
      <c r="AB1036" s="40">
        <f>Z1036/D1036</f>
        <v>0.89058305498225487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197997000</v>
      </c>
      <c r="C1041" s="31">
        <f>[1]consoCURRENT!F21506</f>
        <v>0</v>
      </c>
      <c r="D1041" s="31">
        <f>[1]consoCURRENT!G21506</f>
        <v>197997000</v>
      </c>
      <c r="E1041" s="31">
        <f>[1]consoCURRENT!H21506</f>
        <v>10398151.439999999</v>
      </c>
      <c r="F1041" s="31">
        <f>[1]consoCURRENT!I21506</f>
        <v>161730224.75</v>
      </c>
      <c r="G1041" s="31">
        <f>[1]consoCURRENT!J21506</f>
        <v>23951803.779999997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1586027.44</v>
      </c>
      <c r="O1041" s="31">
        <f>[1]consoCURRENT!R21506</f>
        <v>185312</v>
      </c>
      <c r="P1041" s="31">
        <f>[1]consoCURRENT!S21506</f>
        <v>8626812</v>
      </c>
      <c r="Q1041" s="31">
        <f>[1]consoCURRENT!T21506</f>
        <v>41697262.5</v>
      </c>
      <c r="R1041" s="31">
        <f>[1]consoCURRENT!U21506</f>
        <v>30807588.02</v>
      </c>
      <c r="S1041" s="31">
        <f>[1]consoCURRENT!V21506</f>
        <v>89225374.230000004</v>
      </c>
      <c r="T1041" s="31">
        <f>[1]consoCURRENT!W21506</f>
        <v>23503143.119999997</v>
      </c>
      <c r="U1041" s="31">
        <f>[1]consoCURRENT!X21506</f>
        <v>448660.66000000003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3">SUM(M1041:Y1041)</f>
        <v>196080179.97</v>
      </c>
      <c r="AA1041" s="31">
        <f>D1041-Z1041</f>
        <v>1916820.0300000012</v>
      </c>
      <c r="AB1041" s="37">
        <f>Z1041/D1041</f>
        <v>0.99031894407491017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3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3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4">SUM(B1040:B1043)</f>
        <v>197997000</v>
      </c>
      <c r="C1044" s="39">
        <f t="shared" si="484"/>
        <v>0</v>
      </c>
      <c r="D1044" s="39">
        <f t="shared" si="484"/>
        <v>197997000</v>
      </c>
      <c r="E1044" s="39">
        <f t="shared" si="484"/>
        <v>10398151.439999999</v>
      </c>
      <c r="F1044" s="39">
        <f t="shared" si="484"/>
        <v>161730224.75</v>
      </c>
      <c r="G1044" s="39">
        <f t="shared" si="484"/>
        <v>23951803.779999997</v>
      </c>
      <c r="H1044" s="39">
        <f t="shared" si="484"/>
        <v>0</v>
      </c>
      <c r="I1044" s="39">
        <f t="shared" si="484"/>
        <v>0</v>
      </c>
      <c r="J1044" s="39">
        <f t="shared" si="484"/>
        <v>0</v>
      </c>
      <c r="K1044" s="39">
        <f t="shared" si="484"/>
        <v>0</v>
      </c>
      <c r="L1044" s="39">
        <f t="shared" si="484"/>
        <v>0</v>
      </c>
      <c r="M1044" s="39">
        <f t="shared" si="484"/>
        <v>0</v>
      </c>
      <c r="N1044" s="39">
        <f t="shared" si="484"/>
        <v>1586027.44</v>
      </c>
      <c r="O1044" s="39">
        <f t="shared" si="484"/>
        <v>185312</v>
      </c>
      <c r="P1044" s="39">
        <f t="shared" si="484"/>
        <v>8626812</v>
      </c>
      <c r="Q1044" s="39">
        <f t="shared" si="484"/>
        <v>41697262.5</v>
      </c>
      <c r="R1044" s="39">
        <f t="shared" si="484"/>
        <v>30807588.02</v>
      </c>
      <c r="S1044" s="39">
        <f t="shared" si="484"/>
        <v>89225374.230000004</v>
      </c>
      <c r="T1044" s="39">
        <f t="shared" si="484"/>
        <v>23503143.119999997</v>
      </c>
      <c r="U1044" s="39">
        <f t="shared" si="484"/>
        <v>448660.66000000003</v>
      </c>
      <c r="V1044" s="39">
        <f t="shared" si="484"/>
        <v>0</v>
      </c>
      <c r="W1044" s="39">
        <f t="shared" si="484"/>
        <v>0</v>
      </c>
      <c r="X1044" s="39">
        <f t="shared" si="484"/>
        <v>0</v>
      </c>
      <c r="Y1044" s="39">
        <f t="shared" si="484"/>
        <v>0</v>
      </c>
      <c r="Z1044" s="39">
        <f t="shared" si="484"/>
        <v>196080179.97</v>
      </c>
      <c r="AA1044" s="39">
        <f t="shared" si="484"/>
        <v>1916820.0300000012</v>
      </c>
      <c r="AB1044" s="40">
        <f>Z1044/D1044</f>
        <v>0.99031894407491017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5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6">B1045+B1044</f>
        <v>197997000</v>
      </c>
      <c r="C1046" s="39">
        <f t="shared" si="486"/>
        <v>0</v>
      </c>
      <c r="D1046" s="39">
        <f t="shared" si="486"/>
        <v>197997000</v>
      </c>
      <c r="E1046" s="39">
        <f t="shared" si="486"/>
        <v>10398151.439999999</v>
      </c>
      <c r="F1046" s="39">
        <f t="shared" si="486"/>
        <v>161730224.75</v>
      </c>
      <c r="G1046" s="39">
        <f t="shared" si="486"/>
        <v>23951803.779999997</v>
      </c>
      <c r="H1046" s="39">
        <f t="shared" si="486"/>
        <v>0</v>
      </c>
      <c r="I1046" s="39">
        <f t="shared" si="486"/>
        <v>0</v>
      </c>
      <c r="J1046" s="39">
        <f t="shared" si="486"/>
        <v>0</v>
      </c>
      <c r="K1046" s="39">
        <f t="shared" si="486"/>
        <v>0</v>
      </c>
      <c r="L1046" s="39">
        <f t="shared" si="486"/>
        <v>0</v>
      </c>
      <c r="M1046" s="39">
        <f t="shared" si="486"/>
        <v>0</v>
      </c>
      <c r="N1046" s="39">
        <f t="shared" si="486"/>
        <v>1586027.44</v>
      </c>
      <c r="O1046" s="39">
        <f t="shared" si="486"/>
        <v>185312</v>
      </c>
      <c r="P1046" s="39">
        <f t="shared" si="486"/>
        <v>8626812</v>
      </c>
      <c r="Q1046" s="39">
        <f t="shared" si="486"/>
        <v>41697262.5</v>
      </c>
      <c r="R1046" s="39">
        <f t="shared" si="486"/>
        <v>30807588.02</v>
      </c>
      <c r="S1046" s="39">
        <f t="shared" si="486"/>
        <v>89225374.230000004</v>
      </c>
      <c r="T1046" s="39">
        <f t="shared" si="486"/>
        <v>23503143.119999997</v>
      </c>
      <c r="U1046" s="39">
        <f t="shared" si="486"/>
        <v>448660.66000000003</v>
      </c>
      <c r="V1046" s="39">
        <f t="shared" si="486"/>
        <v>0</v>
      </c>
      <c r="W1046" s="39">
        <f t="shared" si="486"/>
        <v>0</v>
      </c>
      <c r="X1046" s="39">
        <f t="shared" si="486"/>
        <v>0</v>
      </c>
      <c r="Y1046" s="39">
        <f t="shared" si="486"/>
        <v>0</v>
      </c>
      <c r="Z1046" s="39">
        <f t="shared" si="486"/>
        <v>196080179.97</v>
      </c>
      <c r="AA1046" s="39">
        <f t="shared" si="486"/>
        <v>1916820.0300000012</v>
      </c>
      <c r="AB1046" s="40">
        <f>Z1046/D1046</f>
        <v>0.99031894407491017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184034000</v>
      </c>
      <c r="C1051" s="31">
        <f>[1]consoCURRENT!F21719</f>
        <v>0</v>
      </c>
      <c r="D1051" s="31">
        <f>[1]consoCURRENT!G21719</f>
        <v>184034000</v>
      </c>
      <c r="E1051" s="31">
        <f>[1]consoCURRENT!H21719</f>
        <v>724289.92000000016</v>
      </c>
      <c r="F1051" s="31">
        <f>[1]consoCURRENT!I21719</f>
        <v>148888548.25999999</v>
      </c>
      <c r="G1051" s="31">
        <f>[1]consoCURRENT!J21719</f>
        <v>21800977.840000004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433779.28</v>
      </c>
      <c r="P1051" s="31">
        <f>[1]consoCURRENT!S21719</f>
        <v>290510.64000000013</v>
      </c>
      <c r="Q1051" s="31">
        <f>[1]consoCURRENT!T21719</f>
        <v>96565608.739999995</v>
      </c>
      <c r="R1051" s="31">
        <f>[1]consoCURRENT!U21719</f>
        <v>22853525.16</v>
      </c>
      <c r="S1051" s="31">
        <f>[1]consoCURRENT!V21719</f>
        <v>29469414.359999988</v>
      </c>
      <c r="T1051" s="31">
        <f>[1]consoCURRENT!W21719</f>
        <v>21359110.560000002</v>
      </c>
      <c r="U1051" s="31">
        <f>[1]consoCURRENT!X21719</f>
        <v>441867.28000000009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7">SUM(M1051:Y1051)</f>
        <v>171413816.01999998</v>
      </c>
      <c r="AA1051" s="31">
        <f>D1051-Z1051</f>
        <v>12620183.980000019</v>
      </c>
      <c r="AB1051" s="37">
        <f>Z1051/D1051</f>
        <v>0.93142471510699099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7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7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8">SUM(B1050:B1053)</f>
        <v>184034000</v>
      </c>
      <c r="C1054" s="39">
        <f t="shared" si="488"/>
        <v>0</v>
      </c>
      <c r="D1054" s="39">
        <f t="shared" si="488"/>
        <v>184034000</v>
      </c>
      <c r="E1054" s="39">
        <f t="shared" si="488"/>
        <v>724289.92000000016</v>
      </c>
      <c r="F1054" s="39">
        <f t="shared" si="488"/>
        <v>148888548.25999999</v>
      </c>
      <c r="G1054" s="39">
        <f t="shared" si="488"/>
        <v>21800977.840000004</v>
      </c>
      <c r="H1054" s="39">
        <f t="shared" si="488"/>
        <v>0</v>
      </c>
      <c r="I1054" s="39">
        <f t="shared" si="488"/>
        <v>0</v>
      </c>
      <c r="J1054" s="39">
        <f t="shared" si="488"/>
        <v>0</v>
      </c>
      <c r="K1054" s="39">
        <f t="shared" si="488"/>
        <v>0</v>
      </c>
      <c r="L1054" s="39">
        <f t="shared" si="488"/>
        <v>0</v>
      </c>
      <c r="M1054" s="39">
        <f t="shared" si="488"/>
        <v>0</v>
      </c>
      <c r="N1054" s="39">
        <f t="shared" si="488"/>
        <v>0</v>
      </c>
      <c r="O1054" s="39">
        <f t="shared" si="488"/>
        <v>433779.28</v>
      </c>
      <c r="P1054" s="39">
        <f t="shared" si="488"/>
        <v>290510.64000000013</v>
      </c>
      <c r="Q1054" s="39">
        <f t="shared" si="488"/>
        <v>96565608.739999995</v>
      </c>
      <c r="R1054" s="39">
        <f t="shared" si="488"/>
        <v>22853525.16</v>
      </c>
      <c r="S1054" s="39">
        <f t="shared" si="488"/>
        <v>29469414.359999988</v>
      </c>
      <c r="T1054" s="39">
        <f t="shared" si="488"/>
        <v>21359110.560000002</v>
      </c>
      <c r="U1054" s="39">
        <f t="shared" si="488"/>
        <v>441867.28000000009</v>
      </c>
      <c r="V1054" s="39">
        <f t="shared" si="488"/>
        <v>0</v>
      </c>
      <c r="W1054" s="39">
        <f t="shared" si="488"/>
        <v>0</v>
      </c>
      <c r="X1054" s="39">
        <f t="shared" si="488"/>
        <v>0</v>
      </c>
      <c r="Y1054" s="39">
        <f t="shared" si="488"/>
        <v>0</v>
      </c>
      <c r="Z1054" s="39">
        <f t="shared" si="488"/>
        <v>171413816.01999998</v>
      </c>
      <c r="AA1054" s="39">
        <f t="shared" si="488"/>
        <v>12620183.980000019</v>
      </c>
      <c r="AB1054" s="40">
        <f>Z1054/D1054</f>
        <v>0.93142471510699099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89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0">B1055+B1054</f>
        <v>184034000</v>
      </c>
      <c r="C1056" s="39">
        <f t="shared" si="490"/>
        <v>0</v>
      </c>
      <c r="D1056" s="39">
        <f t="shared" si="490"/>
        <v>184034000</v>
      </c>
      <c r="E1056" s="39">
        <f t="shared" si="490"/>
        <v>724289.92000000016</v>
      </c>
      <c r="F1056" s="39">
        <f t="shared" si="490"/>
        <v>148888548.25999999</v>
      </c>
      <c r="G1056" s="39">
        <f t="shared" si="490"/>
        <v>21800977.840000004</v>
      </c>
      <c r="H1056" s="39">
        <f t="shared" si="490"/>
        <v>0</v>
      </c>
      <c r="I1056" s="39">
        <f t="shared" si="490"/>
        <v>0</v>
      </c>
      <c r="J1056" s="39">
        <f t="shared" si="490"/>
        <v>0</v>
      </c>
      <c r="K1056" s="39">
        <f t="shared" si="490"/>
        <v>0</v>
      </c>
      <c r="L1056" s="39">
        <f t="shared" si="490"/>
        <v>0</v>
      </c>
      <c r="M1056" s="39">
        <f t="shared" si="490"/>
        <v>0</v>
      </c>
      <c r="N1056" s="39">
        <f t="shared" si="490"/>
        <v>0</v>
      </c>
      <c r="O1056" s="39">
        <f t="shared" si="490"/>
        <v>433779.28</v>
      </c>
      <c r="P1056" s="39">
        <f t="shared" si="490"/>
        <v>290510.64000000013</v>
      </c>
      <c r="Q1056" s="39">
        <f t="shared" si="490"/>
        <v>96565608.739999995</v>
      </c>
      <c r="R1056" s="39">
        <f t="shared" si="490"/>
        <v>22853525.16</v>
      </c>
      <c r="S1056" s="39">
        <f t="shared" si="490"/>
        <v>29469414.359999988</v>
      </c>
      <c r="T1056" s="39">
        <f t="shared" si="490"/>
        <v>21359110.560000002</v>
      </c>
      <c r="U1056" s="39">
        <f t="shared" si="490"/>
        <v>441867.28000000009</v>
      </c>
      <c r="V1056" s="39">
        <f t="shared" si="490"/>
        <v>0</v>
      </c>
      <c r="W1056" s="39">
        <f t="shared" si="490"/>
        <v>0</v>
      </c>
      <c r="X1056" s="39">
        <f t="shared" si="490"/>
        <v>0</v>
      </c>
      <c r="Y1056" s="39">
        <f t="shared" si="490"/>
        <v>0</v>
      </c>
      <c r="Z1056" s="39">
        <f t="shared" si="490"/>
        <v>171413816.01999998</v>
      </c>
      <c r="AA1056" s="39">
        <f t="shared" si="490"/>
        <v>12620183.980000019</v>
      </c>
      <c r="AB1056" s="40">
        <f>Z1056/D1056</f>
        <v>0.93142471510699099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35</v>
      </c>
      <c r="B1061" s="31">
        <f>[1]consoCURRENT!E21932</f>
        <v>146606000</v>
      </c>
      <c r="C1061" s="31">
        <f>[1]consoCURRENT!F21932</f>
        <v>0</v>
      </c>
      <c r="D1061" s="31">
        <f>[1]consoCURRENT!G21932</f>
        <v>146606000</v>
      </c>
      <c r="E1061" s="31">
        <f>[1]consoCURRENT!H21932</f>
        <v>2428039.36</v>
      </c>
      <c r="F1061" s="31">
        <f>[1]consoCURRENT!I21932</f>
        <v>82266044.649999991</v>
      </c>
      <c r="G1061" s="31">
        <f>[1]consoCURRENT!J21932</f>
        <v>46768549.369999997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116263.33</v>
      </c>
      <c r="O1061" s="31">
        <f>[1]consoCURRENT!R21932</f>
        <v>361241.92</v>
      </c>
      <c r="P1061" s="31">
        <f>[1]consoCURRENT!S21932</f>
        <v>1950534.11</v>
      </c>
      <c r="Q1061" s="31">
        <f>[1]consoCURRENT!T21932</f>
        <v>1007166.84</v>
      </c>
      <c r="R1061" s="31">
        <f>[1]consoCURRENT!U21932</f>
        <v>16921204.109999999</v>
      </c>
      <c r="S1061" s="31">
        <f>[1]consoCURRENT!V21932</f>
        <v>64337673.700000003</v>
      </c>
      <c r="T1061" s="31">
        <f>[1]consoCURRENT!W21932</f>
        <v>35815027.759999998</v>
      </c>
      <c r="U1061" s="31">
        <f>[1]consoCURRENT!X21932</f>
        <v>10953521.609999999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1">SUM(M1061:Y1061)</f>
        <v>131462633.38000001</v>
      </c>
      <c r="AA1061" s="31">
        <f>D1061-Z1061</f>
        <v>15143366.61999999</v>
      </c>
      <c r="AB1061" s="37">
        <f>Z1061/D1061</f>
        <v>0.89670704732412054</v>
      </c>
      <c r="AC1061" s="32"/>
    </row>
    <row r="1062" spans="1:29" s="33" customFormat="1" ht="18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1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1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2">SUM(B1060:B1063)</f>
        <v>146606000</v>
      </c>
      <c r="C1064" s="39">
        <f t="shared" si="492"/>
        <v>0</v>
      </c>
      <c r="D1064" s="39">
        <f t="shared" si="492"/>
        <v>146606000</v>
      </c>
      <c r="E1064" s="39">
        <f t="shared" si="492"/>
        <v>2428039.36</v>
      </c>
      <c r="F1064" s="39">
        <f t="shared" si="492"/>
        <v>82266044.649999991</v>
      </c>
      <c r="G1064" s="39">
        <f t="shared" si="492"/>
        <v>46768549.369999997</v>
      </c>
      <c r="H1064" s="39">
        <f t="shared" si="492"/>
        <v>0</v>
      </c>
      <c r="I1064" s="39">
        <f t="shared" si="492"/>
        <v>0</v>
      </c>
      <c r="J1064" s="39">
        <f t="shared" si="492"/>
        <v>0</v>
      </c>
      <c r="K1064" s="39">
        <f t="shared" si="492"/>
        <v>0</v>
      </c>
      <c r="L1064" s="39">
        <f t="shared" si="492"/>
        <v>0</v>
      </c>
      <c r="M1064" s="39">
        <f t="shared" si="492"/>
        <v>0</v>
      </c>
      <c r="N1064" s="39">
        <f t="shared" si="492"/>
        <v>116263.33</v>
      </c>
      <c r="O1064" s="39">
        <f t="shared" si="492"/>
        <v>361241.92</v>
      </c>
      <c r="P1064" s="39">
        <f t="shared" si="492"/>
        <v>1950534.11</v>
      </c>
      <c r="Q1064" s="39">
        <f t="shared" si="492"/>
        <v>1007166.84</v>
      </c>
      <c r="R1064" s="39">
        <f t="shared" si="492"/>
        <v>16921204.109999999</v>
      </c>
      <c r="S1064" s="39">
        <f t="shared" si="492"/>
        <v>64337673.700000003</v>
      </c>
      <c r="T1064" s="39">
        <f t="shared" si="492"/>
        <v>35815027.759999998</v>
      </c>
      <c r="U1064" s="39">
        <f t="shared" si="492"/>
        <v>10953521.609999999</v>
      </c>
      <c r="V1064" s="39">
        <f t="shared" si="492"/>
        <v>0</v>
      </c>
      <c r="W1064" s="39">
        <f t="shared" si="492"/>
        <v>0</v>
      </c>
      <c r="X1064" s="39">
        <f t="shared" si="492"/>
        <v>0</v>
      </c>
      <c r="Y1064" s="39">
        <f t="shared" si="492"/>
        <v>0</v>
      </c>
      <c r="Z1064" s="39">
        <f t="shared" si="492"/>
        <v>131462633.38000001</v>
      </c>
      <c r="AA1064" s="39">
        <f t="shared" si="492"/>
        <v>15143366.61999999</v>
      </c>
      <c r="AB1064" s="40">
        <f>Z1064/D1064</f>
        <v>0.89670704732412054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3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4">B1065+B1064</f>
        <v>146606000</v>
      </c>
      <c r="C1066" s="39">
        <f t="shared" si="494"/>
        <v>0</v>
      </c>
      <c r="D1066" s="39">
        <f t="shared" si="494"/>
        <v>146606000</v>
      </c>
      <c r="E1066" s="39">
        <f t="shared" si="494"/>
        <v>2428039.36</v>
      </c>
      <c r="F1066" s="39">
        <f t="shared" si="494"/>
        <v>82266044.649999991</v>
      </c>
      <c r="G1066" s="39">
        <f t="shared" si="494"/>
        <v>46768549.369999997</v>
      </c>
      <c r="H1066" s="39">
        <f t="shared" si="494"/>
        <v>0</v>
      </c>
      <c r="I1066" s="39">
        <f t="shared" si="494"/>
        <v>0</v>
      </c>
      <c r="J1066" s="39">
        <f t="shared" si="494"/>
        <v>0</v>
      </c>
      <c r="K1066" s="39">
        <f t="shared" si="494"/>
        <v>0</v>
      </c>
      <c r="L1066" s="39">
        <f t="shared" si="494"/>
        <v>0</v>
      </c>
      <c r="M1066" s="39">
        <f t="shared" si="494"/>
        <v>0</v>
      </c>
      <c r="N1066" s="39">
        <f t="shared" si="494"/>
        <v>116263.33</v>
      </c>
      <c r="O1066" s="39">
        <f t="shared" si="494"/>
        <v>361241.92</v>
      </c>
      <c r="P1066" s="39">
        <f t="shared" si="494"/>
        <v>1950534.11</v>
      </c>
      <c r="Q1066" s="39">
        <f t="shared" si="494"/>
        <v>1007166.84</v>
      </c>
      <c r="R1066" s="39">
        <f t="shared" si="494"/>
        <v>16921204.109999999</v>
      </c>
      <c r="S1066" s="39">
        <f t="shared" si="494"/>
        <v>64337673.700000003</v>
      </c>
      <c r="T1066" s="39">
        <f t="shared" si="494"/>
        <v>35815027.759999998</v>
      </c>
      <c r="U1066" s="39">
        <f t="shared" si="494"/>
        <v>10953521.609999999</v>
      </c>
      <c r="V1066" s="39">
        <f t="shared" si="494"/>
        <v>0</v>
      </c>
      <c r="W1066" s="39">
        <f t="shared" si="494"/>
        <v>0</v>
      </c>
      <c r="X1066" s="39">
        <f t="shared" si="494"/>
        <v>0</v>
      </c>
      <c r="Y1066" s="39">
        <f t="shared" si="494"/>
        <v>0</v>
      </c>
      <c r="Z1066" s="39">
        <f t="shared" si="494"/>
        <v>131462633.38000001</v>
      </c>
      <c r="AA1066" s="39">
        <f t="shared" si="494"/>
        <v>15143366.61999999</v>
      </c>
      <c r="AB1066" s="40">
        <f>Z1066/D1066</f>
        <v>0.89670704732412054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B1080+B1260</f>
        <v>22858000</v>
      </c>
      <c r="C1070" s="31">
        <f t="shared" ref="C1070:Y1075" si="495">C1080+C1260</f>
        <v>0</v>
      </c>
      <c r="D1070" s="31">
        <f t="shared" si="495"/>
        <v>22858000</v>
      </c>
      <c r="E1070" s="31">
        <f t="shared" si="495"/>
        <v>5655184.1100000003</v>
      </c>
      <c r="F1070" s="31">
        <f t="shared" si="495"/>
        <v>5439659.5199999996</v>
      </c>
      <c r="G1070" s="31">
        <f t="shared" si="495"/>
        <v>3378786.7199999997</v>
      </c>
      <c r="H1070" s="31">
        <f t="shared" si="495"/>
        <v>0</v>
      </c>
      <c r="I1070" s="31">
        <f t="shared" si="495"/>
        <v>0</v>
      </c>
      <c r="J1070" s="31">
        <f t="shared" si="495"/>
        <v>0</v>
      </c>
      <c r="K1070" s="31">
        <f t="shared" si="495"/>
        <v>0</v>
      </c>
      <c r="L1070" s="31">
        <f t="shared" si="495"/>
        <v>0</v>
      </c>
      <c r="M1070" s="31">
        <f t="shared" si="495"/>
        <v>0</v>
      </c>
      <c r="N1070" s="31">
        <f t="shared" si="495"/>
        <v>1593348.98</v>
      </c>
      <c r="O1070" s="31">
        <f t="shared" si="495"/>
        <v>2241970.8100000005</v>
      </c>
      <c r="P1070" s="31">
        <f t="shared" si="495"/>
        <v>1819864.32</v>
      </c>
      <c r="Q1070" s="31">
        <f t="shared" si="495"/>
        <v>1245992.25</v>
      </c>
      <c r="R1070" s="31">
        <f t="shared" si="495"/>
        <v>2972728.0999999996</v>
      </c>
      <c r="S1070" s="31">
        <f t="shared" si="495"/>
        <v>1220939.1700000002</v>
      </c>
      <c r="T1070" s="31">
        <f t="shared" si="495"/>
        <v>1796479.63</v>
      </c>
      <c r="U1070" s="31">
        <f t="shared" si="495"/>
        <v>1582307.09</v>
      </c>
      <c r="V1070" s="31">
        <f t="shared" si="495"/>
        <v>0</v>
      </c>
      <c r="W1070" s="31">
        <f t="shared" si="495"/>
        <v>0</v>
      </c>
      <c r="X1070" s="31">
        <f t="shared" si="495"/>
        <v>0</v>
      </c>
      <c r="Y1070" s="31">
        <f t="shared" si="495"/>
        <v>0</v>
      </c>
      <c r="Z1070" s="31">
        <f>SUM(M1070:Y1070)</f>
        <v>14473630.350000001</v>
      </c>
      <c r="AA1070" s="31">
        <f>D1070-Z1070</f>
        <v>8384369.6499999985</v>
      </c>
      <c r="AB1070" s="37">
        <f>Z1070/D1070</f>
        <v>0.63319758290314121</v>
      </c>
      <c r="AC1070" s="32"/>
    </row>
    <row r="1071" spans="1:29" s="33" customFormat="1" ht="18" customHeight="1" x14ac:dyDescent="0.2">
      <c r="A1071" s="36" t="s">
        <v>35</v>
      </c>
      <c r="B1071" s="31">
        <f t="shared" ref="B1071:Q1075" si="496">B1081+B1261</f>
        <v>18458838000</v>
      </c>
      <c r="C1071" s="31">
        <f t="shared" si="496"/>
        <v>0</v>
      </c>
      <c r="D1071" s="31">
        <f t="shared" si="496"/>
        <v>18458838000</v>
      </c>
      <c r="E1071" s="31">
        <f t="shared" si="496"/>
        <v>6380346220.1899996</v>
      </c>
      <c r="F1071" s="31">
        <f t="shared" si="496"/>
        <v>4283736628.2600007</v>
      </c>
      <c r="G1071" s="31">
        <f t="shared" si="496"/>
        <v>2890848213.1200004</v>
      </c>
      <c r="H1071" s="31">
        <f t="shared" si="496"/>
        <v>0</v>
      </c>
      <c r="I1071" s="31">
        <f t="shared" si="496"/>
        <v>30100000</v>
      </c>
      <c r="J1071" s="31">
        <f t="shared" si="496"/>
        <v>271022881.53999996</v>
      </c>
      <c r="K1071" s="31">
        <f t="shared" si="496"/>
        <v>0</v>
      </c>
      <c r="L1071" s="31">
        <f t="shared" si="496"/>
        <v>0</v>
      </c>
      <c r="M1071" s="31">
        <f t="shared" si="496"/>
        <v>766136790.53999996</v>
      </c>
      <c r="N1071" s="31">
        <f t="shared" si="496"/>
        <v>1657518385.1399999</v>
      </c>
      <c r="O1071" s="31">
        <f t="shared" si="496"/>
        <v>1911677251.79</v>
      </c>
      <c r="P1071" s="31">
        <f t="shared" si="496"/>
        <v>2781050583.2600002</v>
      </c>
      <c r="Q1071" s="31">
        <f t="shared" si="496"/>
        <v>1886275631.8499999</v>
      </c>
      <c r="R1071" s="31">
        <f t="shared" si="495"/>
        <v>1065612821.8300002</v>
      </c>
      <c r="S1071" s="31">
        <f t="shared" si="495"/>
        <v>1060825293.0400001</v>
      </c>
      <c r="T1071" s="31">
        <f t="shared" si="495"/>
        <v>2121594456.1900001</v>
      </c>
      <c r="U1071" s="31">
        <f t="shared" si="495"/>
        <v>769253756.92999995</v>
      </c>
      <c r="V1071" s="31">
        <f t="shared" si="495"/>
        <v>0</v>
      </c>
      <c r="W1071" s="31">
        <f t="shared" si="495"/>
        <v>0</v>
      </c>
      <c r="X1071" s="31">
        <f t="shared" si="495"/>
        <v>0</v>
      </c>
      <c r="Y1071" s="31">
        <f t="shared" si="495"/>
        <v>0</v>
      </c>
      <c r="Z1071" s="31">
        <f t="shared" ref="Z1071:Z1073" si="497">SUM(M1071:Y1071)</f>
        <v>14019944970.570002</v>
      </c>
      <c r="AA1071" s="31">
        <f>D1071-Z1071</f>
        <v>4438893029.4299984</v>
      </c>
      <c r="AB1071" s="37">
        <f>Z1071/D1071</f>
        <v>0.75952478539385859</v>
      </c>
      <c r="AC1071" s="32"/>
    </row>
    <row r="1072" spans="1:29" s="33" customFormat="1" ht="18" customHeight="1" x14ac:dyDescent="0.2">
      <c r="A1072" s="36" t="s">
        <v>36</v>
      </c>
      <c r="B1072" s="31">
        <f t="shared" si="496"/>
        <v>0</v>
      </c>
      <c r="C1072" s="31">
        <f t="shared" si="495"/>
        <v>0</v>
      </c>
      <c r="D1072" s="31">
        <f t="shared" si="495"/>
        <v>0</v>
      </c>
      <c r="E1072" s="31">
        <f t="shared" si="495"/>
        <v>0</v>
      </c>
      <c r="F1072" s="31">
        <f t="shared" si="495"/>
        <v>0</v>
      </c>
      <c r="G1072" s="31">
        <f t="shared" si="495"/>
        <v>0</v>
      </c>
      <c r="H1072" s="31">
        <f t="shared" si="495"/>
        <v>0</v>
      </c>
      <c r="I1072" s="31">
        <f t="shared" si="495"/>
        <v>0</v>
      </c>
      <c r="J1072" s="31">
        <f t="shared" si="495"/>
        <v>0</v>
      </c>
      <c r="K1072" s="31">
        <f t="shared" si="495"/>
        <v>0</v>
      </c>
      <c r="L1072" s="31">
        <f t="shared" si="495"/>
        <v>0</v>
      </c>
      <c r="M1072" s="31">
        <f t="shared" si="495"/>
        <v>0</v>
      </c>
      <c r="N1072" s="31">
        <f t="shared" si="495"/>
        <v>0</v>
      </c>
      <c r="O1072" s="31">
        <f t="shared" si="495"/>
        <v>0</v>
      </c>
      <c r="P1072" s="31">
        <f t="shared" si="495"/>
        <v>0</v>
      </c>
      <c r="Q1072" s="31">
        <f t="shared" si="495"/>
        <v>0</v>
      </c>
      <c r="R1072" s="31">
        <f t="shared" si="495"/>
        <v>0</v>
      </c>
      <c r="S1072" s="31">
        <f t="shared" si="495"/>
        <v>0</v>
      </c>
      <c r="T1072" s="31">
        <f t="shared" si="495"/>
        <v>0</v>
      </c>
      <c r="U1072" s="31">
        <f t="shared" si="495"/>
        <v>0</v>
      </c>
      <c r="V1072" s="31">
        <f t="shared" si="495"/>
        <v>0</v>
      </c>
      <c r="W1072" s="31">
        <f t="shared" si="495"/>
        <v>0</v>
      </c>
      <c r="X1072" s="31">
        <f t="shared" si="495"/>
        <v>0</v>
      </c>
      <c r="Y1072" s="31">
        <f t="shared" si="495"/>
        <v>0</v>
      </c>
      <c r="Z1072" s="31">
        <f t="shared" si="497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 t="shared" si="496"/>
        <v>0</v>
      </c>
      <c r="C1073" s="31">
        <f t="shared" si="495"/>
        <v>0</v>
      </c>
      <c r="D1073" s="31">
        <f t="shared" si="495"/>
        <v>0</v>
      </c>
      <c r="E1073" s="31">
        <f t="shared" si="495"/>
        <v>0</v>
      </c>
      <c r="F1073" s="31">
        <f t="shared" si="495"/>
        <v>0</v>
      </c>
      <c r="G1073" s="31">
        <f t="shared" si="495"/>
        <v>0</v>
      </c>
      <c r="H1073" s="31">
        <f t="shared" si="495"/>
        <v>0</v>
      </c>
      <c r="I1073" s="31">
        <f t="shared" si="495"/>
        <v>0</v>
      </c>
      <c r="J1073" s="31">
        <f t="shared" si="495"/>
        <v>0</v>
      </c>
      <c r="K1073" s="31">
        <f t="shared" si="495"/>
        <v>0</v>
      </c>
      <c r="L1073" s="31">
        <f t="shared" si="495"/>
        <v>0</v>
      </c>
      <c r="M1073" s="31">
        <f t="shared" si="495"/>
        <v>0</v>
      </c>
      <c r="N1073" s="31">
        <f t="shared" si="495"/>
        <v>0</v>
      </c>
      <c r="O1073" s="31">
        <f t="shared" si="495"/>
        <v>0</v>
      </c>
      <c r="P1073" s="31">
        <f t="shared" si="495"/>
        <v>0</v>
      </c>
      <c r="Q1073" s="31">
        <f t="shared" si="495"/>
        <v>0</v>
      </c>
      <c r="R1073" s="31">
        <f t="shared" si="495"/>
        <v>0</v>
      </c>
      <c r="S1073" s="31">
        <f t="shared" si="495"/>
        <v>0</v>
      </c>
      <c r="T1073" s="31">
        <f t="shared" si="495"/>
        <v>0</v>
      </c>
      <c r="U1073" s="31">
        <f t="shared" si="495"/>
        <v>0</v>
      </c>
      <c r="V1073" s="31">
        <f t="shared" si="495"/>
        <v>0</v>
      </c>
      <c r="W1073" s="31">
        <f t="shared" si="495"/>
        <v>0</v>
      </c>
      <c r="X1073" s="31">
        <f t="shared" si="495"/>
        <v>0</v>
      </c>
      <c r="Y1073" s="31">
        <f t="shared" si="495"/>
        <v>0</v>
      </c>
      <c r="Z1073" s="31">
        <f t="shared" si="497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8">SUM(B1070:B1073)</f>
        <v>18481696000</v>
      </c>
      <c r="C1074" s="39">
        <f t="shared" si="498"/>
        <v>0</v>
      </c>
      <c r="D1074" s="39">
        <f t="shared" si="498"/>
        <v>18481696000</v>
      </c>
      <c r="E1074" s="39">
        <f t="shared" si="498"/>
        <v>6386001404.2999992</v>
      </c>
      <c r="F1074" s="39">
        <f t="shared" si="498"/>
        <v>4289176287.7800007</v>
      </c>
      <c r="G1074" s="39">
        <f t="shared" si="498"/>
        <v>2894226999.8400002</v>
      </c>
      <c r="H1074" s="39">
        <f t="shared" si="498"/>
        <v>0</v>
      </c>
      <c r="I1074" s="39">
        <f t="shared" si="498"/>
        <v>30100000</v>
      </c>
      <c r="J1074" s="39">
        <f t="shared" si="498"/>
        <v>271022881.53999996</v>
      </c>
      <c r="K1074" s="39">
        <f t="shared" si="498"/>
        <v>0</v>
      </c>
      <c r="L1074" s="39">
        <f t="shared" si="498"/>
        <v>0</v>
      </c>
      <c r="M1074" s="39">
        <f t="shared" si="498"/>
        <v>766136790.53999996</v>
      </c>
      <c r="N1074" s="39">
        <f t="shared" si="498"/>
        <v>1659111734.1199999</v>
      </c>
      <c r="O1074" s="39">
        <f t="shared" si="498"/>
        <v>1913919222.5999999</v>
      </c>
      <c r="P1074" s="39">
        <f t="shared" si="498"/>
        <v>2782870447.5800004</v>
      </c>
      <c r="Q1074" s="39">
        <f t="shared" si="498"/>
        <v>1887521624.0999999</v>
      </c>
      <c r="R1074" s="39">
        <f t="shared" si="498"/>
        <v>1068585549.9300002</v>
      </c>
      <c r="S1074" s="39">
        <f t="shared" si="498"/>
        <v>1062046232.21</v>
      </c>
      <c r="T1074" s="39">
        <f t="shared" si="498"/>
        <v>2123390935.8200002</v>
      </c>
      <c r="U1074" s="39">
        <f t="shared" si="498"/>
        <v>770836064.01999998</v>
      </c>
      <c r="V1074" s="39">
        <f t="shared" si="498"/>
        <v>0</v>
      </c>
      <c r="W1074" s="39">
        <f t="shared" si="498"/>
        <v>0</v>
      </c>
      <c r="X1074" s="39">
        <f t="shared" si="498"/>
        <v>0</v>
      </c>
      <c r="Y1074" s="39">
        <f t="shared" si="498"/>
        <v>0</v>
      </c>
      <c r="Z1074" s="39">
        <f t="shared" si="498"/>
        <v>14034418600.920002</v>
      </c>
      <c r="AA1074" s="39">
        <f t="shared" si="498"/>
        <v>4447277399.079998</v>
      </c>
      <c r="AB1074" s="40">
        <f>Z1074/D1074</f>
        <v>0.75936854501448359</v>
      </c>
      <c r="AC1074" s="32"/>
    </row>
    <row r="1075" spans="1:29" s="33" customFormat="1" ht="18" customHeight="1" x14ac:dyDescent="0.25">
      <c r="A1075" s="41" t="s">
        <v>39</v>
      </c>
      <c r="B1075" s="31">
        <f t="shared" si="496"/>
        <v>0</v>
      </c>
      <c r="C1075" s="31">
        <f t="shared" si="495"/>
        <v>0</v>
      </c>
      <c r="D1075" s="31">
        <f t="shared" si="495"/>
        <v>0</v>
      </c>
      <c r="E1075" s="31">
        <f t="shared" si="495"/>
        <v>0</v>
      </c>
      <c r="F1075" s="31">
        <f t="shared" si="495"/>
        <v>0</v>
      </c>
      <c r="G1075" s="31">
        <f t="shared" si="495"/>
        <v>0</v>
      </c>
      <c r="H1075" s="31">
        <f t="shared" si="495"/>
        <v>0</v>
      </c>
      <c r="I1075" s="31">
        <f t="shared" si="495"/>
        <v>0</v>
      </c>
      <c r="J1075" s="31">
        <f t="shared" si="495"/>
        <v>0</v>
      </c>
      <c r="K1075" s="31">
        <f t="shared" si="495"/>
        <v>0</v>
      </c>
      <c r="L1075" s="31">
        <f t="shared" si="495"/>
        <v>0</v>
      </c>
      <c r="M1075" s="31">
        <f t="shared" si="495"/>
        <v>0</v>
      </c>
      <c r="N1075" s="31">
        <f t="shared" si="495"/>
        <v>0</v>
      </c>
      <c r="O1075" s="31">
        <f t="shared" si="495"/>
        <v>0</v>
      </c>
      <c r="P1075" s="31">
        <f t="shared" si="495"/>
        <v>0</v>
      </c>
      <c r="Q1075" s="31">
        <f t="shared" si="495"/>
        <v>0</v>
      </c>
      <c r="R1075" s="31">
        <f t="shared" si="495"/>
        <v>0</v>
      </c>
      <c r="S1075" s="31">
        <f t="shared" si="495"/>
        <v>0</v>
      </c>
      <c r="T1075" s="31">
        <f t="shared" si="495"/>
        <v>0</v>
      </c>
      <c r="U1075" s="31">
        <f t="shared" si="495"/>
        <v>0</v>
      </c>
      <c r="V1075" s="31">
        <f t="shared" si="495"/>
        <v>0</v>
      </c>
      <c r="W1075" s="31">
        <f t="shared" si="495"/>
        <v>0</v>
      </c>
      <c r="X1075" s="31">
        <f t="shared" si="495"/>
        <v>0</v>
      </c>
      <c r="Y1075" s="31">
        <f t="shared" si="495"/>
        <v>0</v>
      </c>
      <c r="Z1075" s="31">
        <f t="shared" ref="Z1075" si="499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500">B1075+B1074</f>
        <v>18481696000</v>
      </c>
      <c r="C1076" s="39">
        <f t="shared" si="500"/>
        <v>0</v>
      </c>
      <c r="D1076" s="39">
        <f t="shared" si="500"/>
        <v>18481696000</v>
      </c>
      <c r="E1076" s="39">
        <f t="shared" si="500"/>
        <v>6386001404.2999992</v>
      </c>
      <c r="F1076" s="39">
        <f t="shared" si="500"/>
        <v>4289176287.7800007</v>
      </c>
      <c r="G1076" s="39">
        <f t="shared" si="500"/>
        <v>2894226999.8400002</v>
      </c>
      <c r="H1076" s="39">
        <f t="shared" si="500"/>
        <v>0</v>
      </c>
      <c r="I1076" s="39">
        <f t="shared" si="500"/>
        <v>30100000</v>
      </c>
      <c r="J1076" s="39">
        <f t="shared" si="500"/>
        <v>271022881.53999996</v>
      </c>
      <c r="K1076" s="39">
        <f t="shared" si="500"/>
        <v>0</v>
      </c>
      <c r="L1076" s="39">
        <f t="shared" si="500"/>
        <v>0</v>
      </c>
      <c r="M1076" s="39">
        <f t="shared" si="500"/>
        <v>766136790.53999996</v>
      </c>
      <c r="N1076" s="39">
        <f t="shared" si="500"/>
        <v>1659111734.1199999</v>
      </c>
      <c r="O1076" s="39">
        <f t="shared" si="500"/>
        <v>1913919222.5999999</v>
      </c>
      <c r="P1076" s="39">
        <f t="shared" si="500"/>
        <v>2782870447.5800004</v>
      </c>
      <c r="Q1076" s="39">
        <f t="shared" si="500"/>
        <v>1887521624.0999999</v>
      </c>
      <c r="R1076" s="39">
        <f t="shared" si="500"/>
        <v>1068585549.9300002</v>
      </c>
      <c r="S1076" s="39">
        <f t="shared" si="500"/>
        <v>1062046232.21</v>
      </c>
      <c r="T1076" s="39">
        <f t="shared" si="500"/>
        <v>2123390935.8200002</v>
      </c>
      <c r="U1076" s="39">
        <f t="shared" si="500"/>
        <v>770836064.01999998</v>
      </c>
      <c r="V1076" s="39">
        <f t="shared" si="500"/>
        <v>0</v>
      </c>
      <c r="W1076" s="39">
        <f t="shared" si="500"/>
        <v>0</v>
      </c>
      <c r="X1076" s="39">
        <f t="shared" si="500"/>
        <v>0</v>
      </c>
      <c r="Y1076" s="39">
        <f t="shared" si="500"/>
        <v>0</v>
      </c>
      <c r="Z1076" s="39">
        <f t="shared" si="500"/>
        <v>14034418600.920002</v>
      </c>
      <c r="AA1076" s="39">
        <f t="shared" si="500"/>
        <v>4447277399.079998</v>
      </c>
      <c r="AB1076" s="40">
        <f>Z1076/D1076</f>
        <v>0.75936854501448359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 t="shared" ref="B1080:Q1083" si="501">B1090+B1100+B1110+B1120+B1130+B1140+B1150+B1160+B1170+B1180+B1190+B1200+B1210+B1220+B1230+B1240+B1250</f>
        <v>22858000</v>
      </c>
      <c r="C1080" s="31">
        <f t="shared" si="501"/>
        <v>0</v>
      </c>
      <c r="D1080" s="31">
        <f>D1090+D1100+D1110+D1120+D1130+D1140+D1150+D1160+D1170+D1180+D1190+D1200+D1210+D1220+D1230+D1240+D1250</f>
        <v>22858000</v>
      </c>
      <c r="E1080" s="31">
        <f t="shared" ref="E1080:Y1083" si="502">E1090+E1100+E1110+E1120+E1130+E1140+E1150+E1160+E1170+E1180+E1190+E1200+E1210+E1220+E1230+E1240+E1250</f>
        <v>5655184.1100000003</v>
      </c>
      <c r="F1080" s="31">
        <f t="shared" si="502"/>
        <v>5439659.5199999996</v>
      </c>
      <c r="G1080" s="31">
        <f t="shared" si="502"/>
        <v>3378786.7199999997</v>
      </c>
      <c r="H1080" s="31">
        <f t="shared" si="502"/>
        <v>0</v>
      </c>
      <c r="I1080" s="31">
        <f t="shared" si="502"/>
        <v>0</v>
      </c>
      <c r="J1080" s="31">
        <f t="shared" si="502"/>
        <v>0</v>
      </c>
      <c r="K1080" s="31">
        <f t="shared" si="502"/>
        <v>0</v>
      </c>
      <c r="L1080" s="31">
        <f t="shared" si="502"/>
        <v>0</v>
      </c>
      <c r="M1080" s="31">
        <f t="shared" si="502"/>
        <v>0</v>
      </c>
      <c r="N1080" s="31">
        <f t="shared" si="502"/>
        <v>1593348.98</v>
      </c>
      <c r="O1080" s="31">
        <f t="shared" si="502"/>
        <v>2241970.8100000005</v>
      </c>
      <c r="P1080" s="31">
        <f t="shared" si="502"/>
        <v>1819864.32</v>
      </c>
      <c r="Q1080" s="31">
        <f t="shared" si="502"/>
        <v>1245992.25</v>
      </c>
      <c r="R1080" s="31">
        <f t="shared" si="502"/>
        <v>2972728.0999999996</v>
      </c>
      <c r="S1080" s="31">
        <f t="shared" si="502"/>
        <v>1220939.1700000002</v>
      </c>
      <c r="T1080" s="31">
        <f t="shared" si="502"/>
        <v>1796479.63</v>
      </c>
      <c r="U1080" s="31">
        <f t="shared" si="502"/>
        <v>1582307.09</v>
      </c>
      <c r="V1080" s="31">
        <f t="shared" si="502"/>
        <v>0</v>
      </c>
      <c r="W1080" s="31">
        <f t="shared" si="502"/>
        <v>0</v>
      </c>
      <c r="X1080" s="31">
        <f t="shared" si="502"/>
        <v>0</v>
      </c>
      <c r="Y1080" s="31">
        <f t="shared" si="502"/>
        <v>0</v>
      </c>
      <c r="Z1080" s="31">
        <f>SUM(M1080:Y1080)</f>
        <v>14473630.350000001</v>
      </c>
      <c r="AA1080" s="31">
        <f>D1080-Z1080</f>
        <v>8384369.6499999985</v>
      </c>
      <c r="AB1080" s="37">
        <f>Z1080/D1080</f>
        <v>0.63319758290314121</v>
      </c>
      <c r="AC1080" s="32"/>
    </row>
    <row r="1081" spans="1:29" s="33" customFormat="1" ht="18" customHeight="1" x14ac:dyDescent="0.2">
      <c r="A1081" s="36" t="s">
        <v>35</v>
      </c>
      <c r="B1081" s="31">
        <f t="shared" si="501"/>
        <v>18294938000</v>
      </c>
      <c r="C1081" s="31">
        <f t="shared" si="501"/>
        <v>0</v>
      </c>
      <c r="D1081" s="31">
        <f t="shared" si="501"/>
        <v>18294938000</v>
      </c>
      <c r="E1081" s="31">
        <f t="shared" si="501"/>
        <v>6350246220.1899996</v>
      </c>
      <c r="F1081" s="31">
        <f t="shared" si="501"/>
        <v>4235536628.2600007</v>
      </c>
      <c r="G1081" s="31">
        <f t="shared" si="501"/>
        <v>2890848213.1200004</v>
      </c>
      <c r="H1081" s="31">
        <f t="shared" si="501"/>
        <v>0</v>
      </c>
      <c r="I1081" s="31">
        <f t="shared" si="501"/>
        <v>0</v>
      </c>
      <c r="J1081" s="31">
        <f t="shared" si="501"/>
        <v>222822881.53999999</v>
      </c>
      <c r="K1081" s="31">
        <f t="shared" si="501"/>
        <v>0</v>
      </c>
      <c r="L1081" s="31">
        <f t="shared" si="501"/>
        <v>0</v>
      </c>
      <c r="M1081" s="31">
        <f t="shared" si="501"/>
        <v>665236790.53999996</v>
      </c>
      <c r="N1081" s="31">
        <f t="shared" si="501"/>
        <v>1657518385.1399999</v>
      </c>
      <c r="O1081" s="31">
        <f t="shared" si="501"/>
        <v>1911677251.79</v>
      </c>
      <c r="P1081" s="31">
        <f t="shared" si="501"/>
        <v>2781050583.2600002</v>
      </c>
      <c r="Q1081" s="31">
        <f t="shared" si="501"/>
        <v>1886275631.8499999</v>
      </c>
      <c r="R1081" s="31">
        <f t="shared" si="502"/>
        <v>1065612821.8300002</v>
      </c>
      <c r="S1081" s="31">
        <f t="shared" si="502"/>
        <v>1060825293.0400001</v>
      </c>
      <c r="T1081" s="31">
        <f t="shared" si="502"/>
        <v>2121594456.1900001</v>
      </c>
      <c r="U1081" s="31">
        <f t="shared" si="502"/>
        <v>769253756.92999995</v>
      </c>
      <c r="V1081" s="31">
        <f t="shared" si="502"/>
        <v>0</v>
      </c>
      <c r="W1081" s="31">
        <f t="shared" si="502"/>
        <v>0</v>
      </c>
      <c r="X1081" s="31">
        <f t="shared" si="502"/>
        <v>0</v>
      </c>
      <c r="Y1081" s="31">
        <f t="shared" si="502"/>
        <v>0</v>
      </c>
      <c r="Z1081" s="31">
        <f t="shared" ref="Z1081:Z1083" si="503">SUM(M1081:Y1081)</f>
        <v>13919044970.570002</v>
      </c>
      <c r="AA1081" s="31">
        <f>D1081-Z1081</f>
        <v>4375893029.4299984</v>
      </c>
      <c r="AB1081" s="37">
        <f>Z1081/D1081</f>
        <v>0.76081400060333637</v>
      </c>
      <c r="AC1081" s="32"/>
    </row>
    <row r="1082" spans="1:29" s="33" customFormat="1" ht="18" customHeight="1" x14ac:dyDescent="0.2">
      <c r="A1082" s="36" t="s">
        <v>36</v>
      </c>
      <c r="B1082" s="31">
        <f t="shared" si="501"/>
        <v>0</v>
      </c>
      <c r="C1082" s="31">
        <f t="shared" si="501"/>
        <v>0</v>
      </c>
      <c r="D1082" s="31">
        <f t="shared" si="501"/>
        <v>0</v>
      </c>
      <c r="E1082" s="31">
        <f t="shared" si="501"/>
        <v>0</v>
      </c>
      <c r="F1082" s="31">
        <f t="shared" si="501"/>
        <v>0</v>
      </c>
      <c r="G1082" s="31">
        <f t="shared" si="501"/>
        <v>0</v>
      </c>
      <c r="H1082" s="31">
        <f t="shared" si="501"/>
        <v>0</v>
      </c>
      <c r="I1082" s="31">
        <f t="shared" si="501"/>
        <v>0</v>
      </c>
      <c r="J1082" s="31">
        <f t="shared" si="501"/>
        <v>0</v>
      </c>
      <c r="K1082" s="31">
        <f t="shared" si="501"/>
        <v>0</v>
      </c>
      <c r="L1082" s="31">
        <f t="shared" si="501"/>
        <v>0</v>
      </c>
      <c r="M1082" s="31">
        <f t="shared" si="501"/>
        <v>0</v>
      </c>
      <c r="N1082" s="31">
        <f t="shared" si="501"/>
        <v>0</v>
      </c>
      <c r="O1082" s="31">
        <f t="shared" si="501"/>
        <v>0</v>
      </c>
      <c r="P1082" s="31">
        <f t="shared" si="501"/>
        <v>0</v>
      </c>
      <c r="Q1082" s="31">
        <f t="shared" si="501"/>
        <v>0</v>
      </c>
      <c r="R1082" s="31">
        <f t="shared" si="502"/>
        <v>0</v>
      </c>
      <c r="S1082" s="31">
        <f t="shared" si="502"/>
        <v>0</v>
      </c>
      <c r="T1082" s="31">
        <f t="shared" si="502"/>
        <v>0</v>
      </c>
      <c r="U1082" s="31">
        <f t="shared" si="502"/>
        <v>0</v>
      </c>
      <c r="V1082" s="31">
        <f t="shared" si="502"/>
        <v>0</v>
      </c>
      <c r="W1082" s="31">
        <f t="shared" si="502"/>
        <v>0</v>
      </c>
      <c r="X1082" s="31">
        <f t="shared" si="502"/>
        <v>0</v>
      </c>
      <c r="Y1082" s="31">
        <f t="shared" si="502"/>
        <v>0</v>
      </c>
      <c r="Z1082" s="31">
        <f t="shared" si="503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37</v>
      </c>
      <c r="B1083" s="31">
        <f t="shared" si="501"/>
        <v>0</v>
      </c>
      <c r="C1083" s="31">
        <f t="shared" si="501"/>
        <v>0</v>
      </c>
      <c r="D1083" s="31">
        <f t="shared" si="501"/>
        <v>0</v>
      </c>
      <c r="E1083" s="31">
        <f t="shared" si="501"/>
        <v>0</v>
      </c>
      <c r="F1083" s="31">
        <f t="shared" si="501"/>
        <v>0</v>
      </c>
      <c r="G1083" s="31">
        <f t="shared" si="501"/>
        <v>0</v>
      </c>
      <c r="H1083" s="31">
        <f t="shared" si="501"/>
        <v>0</v>
      </c>
      <c r="I1083" s="31">
        <f t="shared" si="501"/>
        <v>0</v>
      </c>
      <c r="J1083" s="31">
        <f t="shared" si="501"/>
        <v>0</v>
      </c>
      <c r="K1083" s="31">
        <f t="shared" si="501"/>
        <v>0</v>
      </c>
      <c r="L1083" s="31">
        <f t="shared" si="501"/>
        <v>0</v>
      </c>
      <c r="M1083" s="31">
        <f t="shared" si="501"/>
        <v>0</v>
      </c>
      <c r="N1083" s="31">
        <f t="shared" si="501"/>
        <v>0</v>
      </c>
      <c r="O1083" s="31">
        <f t="shared" si="501"/>
        <v>0</v>
      </c>
      <c r="P1083" s="31">
        <f t="shared" si="501"/>
        <v>0</v>
      </c>
      <c r="Q1083" s="31">
        <f t="shared" si="501"/>
        <v>0</v>
      </c>
      <c r="R1083" s="31">
        <f t="shared" si="502"/>
        <v>0</v>
      </c>
      <c r="S1083" s="31">
        <f t="shared" si="502"/>
        <v>0</v>
      </c>
      <c r="T1083" s="31">
        <f t="shared" si="502"/>
        <v>0</v>
      </c>
      <c r="U1083" s="31">
        <f t="shared" si="502"/>
        <v>0</v>
      </c>
      <c r="V1083" s="31">
        <f t="shared" si="502"/>
        <v>0</v>
      </c>
      <c r="W1083" s="31">
        <f t="shared" si="502"/>
        <v>0</v>
      </c>
      <c r="X1083" s="31">
        <f t="shared" si="502"/>
        <v>0</v>
      </c>
      <c r="Y1083" s="31">
        <f t="shared" si="502"/>
        <v>0</v>
      </c>
      <c r="Z1083" s="31">
        <f t="shared" si="503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C1084" si="504">SUM(B1080:B1083)</f>
        <v>18317796000</v>
      </c>
      <c r="C1084" s="39">
        <f t="shared" si="504"/>
        <v>0</v>
      </c>
      <c r="D1084" s="39">
        <f>SUM(D1080:D1083)</f>
        <v>18317796000</v>
      </c>
      <c r="E1084" s="39">
        <f t="shared" ref="E1084:AA1084" si="505">SUM(E1080:E1083)</f>
        <v>6355901404.2999992</v>
      </c>
      <c r="F1084" s="39">
        <f t="shared" si="505"/>
        <v>4240976287.7800007</v>
      </c>
      <c r="G1084" s="39">
        <f t="shared" si="505"/>
        <v>2894226999.8400002</v>
      </c>
      <c r="H1084" s="39">
        <f t="shared" si="505"/>
        <v>0</v>
      </c>
      <c r="I1084" s="39">
        <f t="shared" si="505"/>
        <v>0</v>
      </c>
      <c r="J1084" s="39">
        <f t="shared" si="505"/>
        <v>222822881.53999999</v>
      </c>
      <c r="K1084" s="39">
        <f t="shared" si="505"/>
        <v>0</v>
      </c>
      <c r="L1084" s="39">
        <f t="shared" si="505"/>
        <v>0</v>
      </c>
      <c r="M1084" s="39">
        <f t="shared" si="505"/>
        <v>665236790.53999996</v>
      </c>
      <c r="N1084" s="39">
        <f t="shared" si="505"/>
        <v>1659111734.1199999</v>
      </c>
      <c r="O1084" s="39">
        <f t="shared" si="505"/>
        <v>1913919222.5999999</v>
      </c>
      <c r="P1084" s="39">
        <f t="shared" si="505"/>
        <v>2782870447.5800004</v>
      </c>
      <c r="Q1084" s="39">
        <f t="shared" si="505"/>
        <v>1887521624.0999999</v>
      </c>
      <c r="R1084" s="39">
        <f t="shared" si="505"/>
        <v>1068585549.9300002</v>
      </c>
      <c r="S1084" s="39">
        <f t="shared" si="505"/>
        <v>1062046232.21</v>
      </c>
      <c r="T1084" s="39">
        <f t="shared" si="505"/>
        <v>2123390935.8200002</v>
      </c>
      <c r="U1084" s="39">
        <f t="shared" si="505"/>
        <v>770836064.01999998</v>
      </c>
      <c r="V1084" s="39">
        <f t="shared" si="505"/>
        <v>0</v>
      </c>
      <c r="W1084" s="39">
        <f t="shared" si="505"/>
        <v>0</v>
      </c>
      <c r="X1084" s="39">
        <f t="shared" si="505"/>
        <v>0</v>
      </c>
      <c r="Y1084" s="39">
        <f t="shared" si="505"/>
        <v>0</v>
      </c>
      <c r="Z1084" s="39">
        <f t="shared" si="505"/>
        <v>13933518600.920002</v>
      </c>
      <c r="AA1084" s="39">
        <f t="shared" si="505"/>
        <v>4384277399.079998</v>
      </c>
      <c r="AB1084" s="40">
        <f>Z1084/D1084</f>
        <v>0.76065475349326972</v>
      </c>
      <c r="AC1084" s="32"/>
    </row>
    <row r="1085" spans="1:29" s="33" customFormat="1" ht="18" customHeight="1" x14ac:dyDescent="0.25">
      <c r="A1085" s="41" t="s">
        <v>39</v>
      </c>
      <c r="B1085" s="31">
        <f t="shared" ref="B1085:Y1085" si="506">B1095+B1105+B1115+B1125+B1135+B1145+B1155+B1165+B1175+B1185+B1195+B1205+B1215+B1225+B1235+B1245+B1255</f>
        <v>0</v>
      </c>
      <c r="C1085" s="31">
        <f t="shared" si="506"/>
        <v>0</v>
      </c>
      <c r="D1085" s="31">
        <f t="shared" si="506"/>
        <v>0</v>
      </c>
      <c r="E1085" s="31">
        <f t="shared" si="506"/>
        <v>0</v>
      </c>
      <c r="F1085" s="31">
        <f t="shared" si="506"/>
        <v>0</v>
      </c>
      <c r="G1085" s="31">
        <f t="shared" si="506"/>
        <v>0</v>
      </c>
      <c r="H1085" s="31">
        <f t="shared" si="506"/>
        <v>0</v>
      </c>
      <c r="I1085" s="31">
        <f t="shared" si="506"/>
        <v>0</v>
      </c>
      <c r="J1085" s="31">
        <f t="shared" si="506"/>
        <v>0</v>
      </c>
      <c r="K1085" s="31">
        <f t="shared" si="506"/>
        <v>0</v>
      </c>
      <c r="L1085" s="31">
        <f t="shared" si="506"/>
        <v>0</v>
      </c>
      <c r="M1085" s="31">
        <f t="shared" si="506"/>
        <v>0</v>
      </c>
      <c r="N1085" s="31">
        <f t="shared" si="506"/>
        <v>0</v>
      </c>
      <c r="O1085" s="31">
        <f t="shared" si="506"/>
        <v>0</v>
      </c>
      <c r="P1085" s="31">
        <f t="shared" si="506"/>
        <v>0</v>
      </c>
      <c r="Q1085" s="31">
        <f t="shared" si="506"/>
        <v>0</v>
      </c>
      <c r="R1085" s="31">
        <f t="shared" si="506"/>
        <v>0</v>
      </c>
      <c r="S1085" s="31">
        <f t="shared" si="506"/>
        <v>0</v>
      </c>
      <c r="T1085" s="31">
        <f t="shared" si="506"/>
        <v>0</v>
      </c>
      <c r="U1085" s="31">
        <f t="shared" si="506"/>
        <v>0</v>
      </c>
      <c r="V1085" s="31">
        <f t="shared" si="506"/>
        <v>0</v>
      </c>
      <c r="W1085" s="31">
        <f t="shared" si="506"/>
        <v>0</v>
      </c>
      <c r="X1085" s="31">
        <f t="shared" si="506"/>
        <v>0</v>
      </c>
      <c r="Y1085" s="31">
        <f t="shared" si="506"/>
        <v>0</v>
      </c>
      <c r="Z1085" s="31">
        <f t="shared" ref="Z1085" si="507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C1086" si="508">B1085+B1084</f>
        <v>18317796000</v>
      </c>
      <c r="C1086" s="39">
        <f t="shared" si="508"/>
        <v>0</v>
      </c>
      <c r="D1086" s="39">
        <f>D1085+D1084</f>
        <v>18317796000</v>
      </c>
      <c r="E1086" s="39">
        <f t="shared" ref="E1086:AA1086" si="509">E1085+E1084</f>
        <v>6355901404.2999992</v>
      </c>
      <c r="F1086" s="39">
        <f t="shared" si="509"/>
        <v>4240976287.7800007</v>
      </c>
      <c r="G1086" s="39">
        <f t="shared" si="509"/>
        <v>2894226999.8400002</v>
      </c>
      <c r="H1086" s="39">
        <f t="shared" si="509"/>
        <v>0</v>
      </c>
      <c r="I1086" s="39">
        <f t="shared" si="509"/>
        <v>0</v>
      </c>
      <c r="J1086" s="39">
        <f t="shared" si="509"/>
        <v>222822881.53999999</v>
      </c>
      <c r="K1086" s="39">
        <f t="shared" si="509"/>
        <v>0</v>
      </c>
      <c r="L1086" s="39">
        <f t="shared" si="509"/>
        <v>0</v>
      </c>
      <c r="M1086" s="39">
        <f t="shared" si="509"/>
        <v>665236790.53999996</v>
      </c>
      <c r="N1086" s="39">
        <f t="shared" si="509"/>
        <v>1659111734.1199999</v>
      </c>
      <c r="O1086" s="39">
        <f t="shared" si="509"/>
        <v>1913919222.5999999</v>
      </c>
      <c r="P1086" s="39">
        <f t="shared" si="509"/>
        <v>2782870447.5800004</v>
      </c>
      <c r="Q1086" s="39">
        <f t="shared" si="509"/>
        <v>1887521624.0999999</v>
      </c>
      <c r="R1086" s="39">
        <f t="shared" si="509"/>
        <v>1068585549.9300002</v>
      </c>
      <c r="S1086" s="39">
        <f t="shared" si="509"/>
        <v>1062046232.21</v>
      </c>
      <c r="T1086" s="39">
        <f t="shared" si="509"/>
        <v>2123390935.8200002</v>
      </c>
      <c r="U1086" s="39">
        <f t="shared" si="509"/>
        <v>770836064.01999998</v>
      </c>
      <c r="V1086" s="39">
        <f t="shared" si="509"/>
        <v>0</v>
      </c>
      <c r="W1086" s="39">
        <f t="shared" si="509"/>
        <v>0</v>
      </c>
      <c r="X1086" s="39">
        <f t="shared" si="509"/>
        <v>0</v>
      </c>
      <c r="Y1086" s="39">
        <f t="shared" si="509"/>
        <v>0</v>
      </c>
      <c r="Z1086" s="39">
        <f t="shared" si="509"/>
        <v>13933518600.920002</v>
      </c>
      <c r="AA1086" s="39">
        <f t="shared" si="509"/>
        <v>4384277399.079998</v>
      </c>
      <c r="AB1086" s="40">
        <f>Z1086/D1086</f>
        <v>0.76065475349326972</v>
      </c>
      <c r="AC1086" s="42"/>
    </row>
    <row r="1087" spans="1:29" s="45" customFormat="1" ht="15" customHeight="1" x14ac:dyDescent="0.25">
      <c r="A1087" s="43"/>
      <c r="B1087" s="44"/>
      <c r="C1087" s="44"/>
      <c r="D1087" s="44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46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>[1]consoCURRENT!E22458</f>
        <v>4317000</v>
      </c>
      <c r="C1090" s="31">
        <f>[1]consoCURRENT!F22458</f>
        <v>0</v>
      </c>
      <c r="D1090" s="31">
        <f>[1]consoCURRENT!G22458</f>
        <v>4317000</v>
      </c>
      <c r="E1090" s="31">
        <f>[1]consoCURRENT!H22458</f>
        <v>1229683.99</v>
      </c>
      <c r="F1090" s="31">
        <f>[1]consoCURRENT!I22458</f>
        <v>632985.98999999987</v>
      </c>
      <c r="G1090" s="31">
        <f>[1]consoCURRENT!J22458</f>
        <v>896855.65999999992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881905.66</v>
      </c>
      <c r="P1090" s="31">
        <f>[1]consoCURRENT!S22458</f>
        <v>347778.33</v>
      </c>
      <c r="Q1090" s="31">
        <f>[1]consoCURRENT!T22458</f>
        <v>35429.330000000016</v>
      </c>
      <c r="R1090" s="31">
        <f>[1]consoCURRENT!U22458</f>
        <v>562127.32999999996</v>
      </c>
      <c r="S1090" s="31">
        <f>[1]consoCURRENT!V22458</f>
        <v>35429.33</v>
      </c>
      <c r="T1090" s="31">
        <f>[1]consoCURRENT!W22458</f>
        <v>586727.32999999996</v>
      </c>
      <c r="U1090" s="31">
        <f>[1]consoCURRENT!X22458</f>
        <v>310128.33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2759525.64</v>
      </c>
      <c r="AA1090" s="31">
        <f>D1090-Z1090</f>
        <v>1557474.3599999999</v>
      </c>
      <c r="AB1090" s="37">
        <f>Z1090/D1090</f>
        <v>0.63922298818624046</v>
      </c>
      <c r="AC1090" s="32"/>
    </row>
    <row r="1091" spans="1:29" s="33" customFormat="1" ht="18" customHeight="1" x14ac:dyDescent="0.2">
      <c r="A1091" s="36" t="s">
        <v>35</v>
      </c>
      <c r="B1091" s="31">
        <f>[1]consoCURRENT!E22571</f>
        <v>871800000</v>
      </c>
      <c r="C1091" s="31">
        <f>[1]consoCURRENT!F22571</f>
        <v>231990000</v>
      </c>
      <c r="D1091" s="31">
        <f>[1]consoCURRENT!G22571</f>
        <v>1103790000</v>
      </c>
      <c r="E1091" s="31">
        <f>[1]consoCURRENT!H22571</f>
        <v>18924.25</v>
      </c>
      <c r="F1091" s="31">
        <f>[1]consoCURRENT!I22571</f>
        <v>223018037.02000001</v>
      </c>
      <c r="G1091" s="31">
        <f>[1]consoCURRENT!J22571</f>
        <v>19235.080000000002</v>
      </c>
      <c r="H1091" s="31">
        <f>[1]consoCURRENT!K22571</f>
        <v>0</v>
      </c>
      <c r="I1091" s="31">
        <f>[1]consoCURRENT!L22571</f>
        <v>0</v>
      </c>
      <c r="J1091" s="31">
        <f>[1]consoCURRENT!M22571</f>
        <v>222822881.53999999</v>
      </c>
      <c r="K1091" s="31">
        <f>[1]consoCURRENT!N22571</f>
        <v>0</v>
      </c>
      <c r="L1091" s="31">
        <f>[1]consoCURRENT!O22571</f>
        <v>0</v>
      </c>
      <c r="M1091" s="31">
        <f>[1]consoCURRENT!P22571</f>
        <v>665236790.53999996</v>
      </c>
      <c r="N1091" s="31">
        <f>[1]consoCURRENT!Q22571</f>
        <v>0</v>
      </c>
      <c r="O1091" s="31">
        <f>[1]consoCURRENT!R22571</f>
        <v>660</v>
      </c>
      <c r="P1091" s="31">
        <f>[1]consoCURRENT!S22571</f>
        <v>18264.25</v>
      </c>
      <c r="Q1091" s="31">
        <f>[1]consoCURRENT!T22571</f>
        <v>45625.52</v>
      </c>
      <c r="R1091" s="31">
        <f>[1]consoCURRENT!U22571</f>
        <v>144798.96</v>
      </c>
      <c r="S1091" s="31">
        <f>[1]consoCURRENT!V22571</f>
        <v>4731</v>
      </c>
      <c r="T1091" s="31">
        <f>[1]consoCURRENT!W22571</f>
        <v>17348</v>
      </c>
      <c r="U1091" s="31">
        <f>[1]consoCURRENT!X22571</f>
        <v>1887.08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10">SUM(M1091:Y1091)</f>
        <v>665470105.35000002</v>
      </c>
      <c r="AA1091" s="31">
        <f>D1091-Z1091</f>
        <v>438319894.64999998</v>
      </c>
      <c r="AB1091" s="37">
        <f>Z1091/D1091</f>
        <v>0.60289557375044167</v>
      </c>
      <c r="AC1091" s="32"/>
    </row>
    <row r="1092" spans="1:29" s="33" customFormat="1" ht="18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0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0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AA1094" si="511">SUM(B1090:B1093)</f>
        <v>876117000</v>
      </c>
      <c r="C1094" s="39">
        <f t="shared" si="511"/>
        <v>231990000</v>
      </c>
      <c r="D1094" s="39">
        <f t="shared" si="511"/>
        <v>1108107000</v>
      </c>
      <c r="E1094" s="39">
        <f t="shared" si="511"/>
        <v>1248608.24</v>
      </c>
      <c r="F1094" s="39">
        <f t="shared" si="511"/>
        <v>223651023.01000002</v>
      </c>
      <c r="G1094" s="39">
        <f t="shared" si="511"/>
        <v>916090.73999999987</v>
      </c>
      <c r="H1094" s="39">
        <f t="shared" si="511"/>
        <v>0</v>
      </c>
      <c r="I1094" s="39">
        <f t="shared" si="511"/>
        <v>0</v>
      </c>
      <c r="J1094" s="39">
        <f t="shared" si="511"/>
        <v>222822881.53999999</v>
      </c>
      <c r="K1094" s="39">
        <f t="shared" si="511"/>
        <v>0</v>
      </c>
      <c r="L1094" s="39">
        <f t="shared" si="511"/>
        <v>0</v>
      </c>
      <c r="M1094" s="39">
        <f t="shared" si="511"/>
        <v>665236790.53999996</v>
      </c>
      <c r="N1094" s="39">
        <f t="shared" si="511"/>
        <v>0</v>
      </c>
      <c r="O1094" s="39">
        <f t="shared" si="511"/>
        <v>882565.66</v>
      </c>
      <c r="P1094" s="39">
        <f t="shared" si="511"/>
        <v>366042.58</v>
      </c>
      <c r="Q1094" s="39">
        <f t="shared" si="511"/>
        <v>81054.850000000006</v>
      </c>
      <c r="R1094" s="39">
        <f t="shared" si="511"/>
        <v>706926.28999999992</v>
      </c>
      <c r="S1094" s="39">
        <f t="shared" si="511"/>
        <v>40160.33</v>
      </c>
      <c r="T1094" s="39">
        <f t="shared" si="511"/>
        <v>604075.32999999996</v>
      </c>
      <c r="U1094" s="39">
        <f t="shared" si="511"/>
        <v>312015.41000000003</v>
      </c>
      <c r="V1094" s="39">
        <f t="shared" si="511"/>
        <v>0</v>
      </c>
      <c r="W1094" s="39">
        <f t="shared" si="511"/>
        <v>0</v>
      </c>
      <c r="X1094" s="39">
        <f t="shared" si="511"/>
        <v>0</v>
      </c>
      <c r="Y1094" s="39">
        <f t="shared" si="511"/>
        <v>0</v>
      </c>
      <c r="Z1094" s="39">
        <f t="shared" si="511"/>
        <v>668229630.99000001</v>
      </c>
      <c r="AA1094" s="39">
        <f t="shared" si="511"/>
        <v>439877369.00999999</v>
      </c>
      <c r="AB1094" s="40">
        <f>Z1094/D1094</f>
        <v>0.60303709929636762</v>
      </c>
      <c r="AC1094" s="32"/>
    </row>
    <row r="1095" spans="1:29" s="33" customFormat="1" ht="18" customHeight="1" x14ac:dyDescent="0.25">
      <c r="A1095" s="41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AA1096" si="513">B1095+B1094</f>
        <v>876117000</v>
      </c>
      <c r="C1096" s="39">
        <f t="shared" si="513"/>
        <v>231990000</v>
      </c>
      <c r="D1096" s="39">
        <f t="shared" si="513"/>
        <v>1108107000</v>
      </c>
      <c r="E1096" s="39">
        <f t="shared" si="513"/>
        <v>1248608.24</v>
      </c>
      <c r="F1096" s="39">
        <f t="shared" si="513"/>
        <v>223651023.01000002</v>
      </c>
      <c r="G1096" s="39">
        <f t="shared" si="513"/>
        <v>916090.73999999987</v>
      </c>
      <c r="H1096" s="39">
        <f t="shared" si="513"/>
        <v>0</v>
      </c>
      <c r="I1096" s="39">
        <f t="shared" si="513"/>
        <v>0</v>
      </c>
      <c r="J1096" s="39">
        <f t="shared" si="513"/>
        <v>222822881.53999999</v>
      </c>
      <c r="K1096" s="39">
        <f t="shared" si="513"/>
        <v>0</v>
      </c>
      <c r="L1096" s="39">
        <f t="shared" si="513"/>
        <v>0</v>
      </c>
      <c r="M1096" s="39">
        <f t="shared" si="513"/>
        <v>665236790.53999996</v>
      </c>
      <c r="N1096" s="39">
        <f t="shared" si="513"/>
        <v>0</v>
      </c>
      <c r="O1096" s="39">
        <f t="shared" si="513"/>
        <v>882565.66</v>
      </c>
      <c r="P1096" s="39">
        <f t="shared" si="513"/>
        <v>366042.58</v>
      </c>
      <c r="Q1096" s="39">
        <f t="shared" si="513"/>
        <v>81054.850000000006</v>
      </c>
      <c r="R1096" s="39">
        <f t="shared" si="513"/>
        <v>706926.28999999992</v>
      </c>
      <c r="S1096" s="39">
        <f t="shared" si="513"/>
        <v>40160.33</v>
      </c>
      <c r="T1096" s="39">
        <f t="shared" si="513"/>
        <v>604075.32999999996</v>
      </c>
      <c r="U1096" s="39">
        <f t="shared" si="513"/>
        <v>312015.41000000003</v>
      </c>
      <c r="V1096" s="39">
        <f t="shared" si="513"/>
        <v>0</v>
      </c>
      <c r="W1096" s="39">
        <f t="shared" si="513"/>
        <v>0</v>
      </c>
      <c r="X1096" s="39">
        <f t="shared" si="513"/>
        <v>0</v>
      </c>
      <c r="Y1096" s="39">
        <f t="shared" si="513"/>
        <v>0</v>
      </c>
      <c r="Z1096" s="39">
        <f t="shared" si="513"/>
        <v>668229630.99000001</v>
      </c>
      <c r="AA1096" s="39">
        <f t="shared" si="513"/>
        <v>439877369.00999999</v>
      </c>
      <c r="AB1096" s="40">
        <f>Z1096/D1096</f>
        <v>0.60303709929636762</v>
      </c>
      <c r="AC1096" s="42"/>
    </row>
    <row r="1097" spans="1:29" s="33" customFormat="1" ht="15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1158000</v>
      </c>
      <c r="C1100" s="31">
        <f>[1]consoCURRENT!F22671</f>
        <v>0</v>
      </c>
      <c r="D1100" s="31">
        <f>[1]consoCURRENT!G22671</f>
        <v>1158000</v>
      </c>
      <c r="E1100" s="31">
        <f>[1]consoCURRENT!H22671</f>
        <v>260483.25</v>
      </c>
      <c r="F1100" s="31">
        <f>[1]consoCURRENT!I22671</f>
        <v>311054.25</v>
      </c>
      <c r="G1100" s="31">
        <f>[1]consoCURRENT!J22671</f>
        <v>164405.5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80827.75</v>
      </c>
      <c r="O1100" s="31">
        <f>[1]consoCURRENT!R22671</f>
        <v>80827.75</v>
      </c>
      <c r="P1100" s="31">
        <f>[1]consoCURRENT!S22671</f>
        <v>98827.75</v>
      </c>
      <c r="Q1100" s="31">
        <f>[1]consoCURRENT!T22671</f>
        <v>83927.75</v>
      </c>
      <c r="R1100" s="31">
        <f>[1]consoCURRENT!U22671</f>
        <v>146298.75</v>
      </c>
      <c r="S1100" s="31">
        <f>[1]consoCURRENT!V22671</f>
        <v>80827.75</v>
      </c>
      <c r="T1100" s="31">
        <f>[1]consoCURRENT!W22671</f>
        <v>83577.75</v>
      </c>
      <c r="U1100" s="31">
        <f>[1]consoCURRENT!X22671</f>
        <v>80827.75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735943</v>
      </c>
      <c r="AA1100" s="31">
        <f>D1100-Z1100</f>
        <v>422057</v>
      </c>
      <c r="AB1100" s="37">
        <f>Z1100/D1100</f>
        <v>0.63552936096718482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1200316000</v>
      </c>
      <c r="C1101" s="31">
        <f>[1]consoCURRENT!F22784</f>
        <v>-171194000</v>
      </c>
      <c r="D1101" s="31">
        <f>[1]consoCURRENT!G22784</f>
        <v>1029122000</v>
      </c>
      <c r="E1101" s="31">
        <f>[1]consoCURRENT!H22784</f>
        <v>193116597.75</v>
      </c>
      <c r="F1101" s="31">
        <f>[1]consoCURRENT!I22784</f>
        <v>124639039.56999999</v>
      </c>
      <c r="G1101" s="31">
        <f>[1]consoCURRENT!J22784</f>
        <v>170945055.5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675695.8</v>
      </c>
      <c r="O1101" s="31">
        <f>[1]consoCURRENT!R22784</f>
        <v>30365887.199999999</v>
      </c>
      <c r="P1101" s="31">
        <f>[1]consoCURRENT!S22784</f>
        <v>162075014.75</v>
      </c>
      <c r="Q1101" s="31">
        <f>[1]consoCURRENT!T22784</f>
        <v>39375473.689999998</v>
      </c>
      <c r="R1101" s="31">
        <f>[1]consoCURRENT!U22784</f>
        <v>7578710.8799999999</v>
      </c>
      <c r="S1101" s="31">
        <f>[1]consoCURRENT!V22784</f>
        <v>77684855</v>
      </c>
      <c r="T1101" s="31">
        <f>[1]consoCURRENT!W22784</f>
        <v>129876392</v>
      </c>
      <c r="U1101" s="31">
        <f>[1]consoCURRENT!X22784</f>
        <v>41068663.5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4">SUM(M1101:Y1101)</f>
        <v>488700692.81999999</v>
      </c>
      <c r="AA1101" s="31">
        <f>D1101-Z1101</f>
        <v>540421307.18000007</v>
      </c>
      <c r="AB1101" s="37">
        <f>Z1101/D1101</f>
        <v>0.4748714854215535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4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4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5">SUM(B1100:B1103)</f>
        <v>1201474000</v>
      </c>
      <c r="C1104" s="39">
        <f t="shared" si="515"/>
        <v>-171194000</v>
      </c>
      <c r="D1104" s="39">
        <f t="shared" si="515"/>
        <v>1030280000</v>
      </c>
      <c r="E1104" s="39">
        <f t="shared" si="515"/>
        <v>193377081</v>
      </c>
      <c r="F1104" s="39">
        <f t="shared" si="515"/>
        <v>124950093.81999999</v>
      </c>
      <c r="G1104" s="39">
        <f t="shared" si="515"/>
        <v>171109461</v>
      </c>
      <c r="H1104" s="39">
        <f t="shared" si="515"/>
        <v>0</v>
      </c>
      <c r="I1104" s="39">
        <f t="shared" si="515"/>
        <v>0</v>
      </c>
      <c r="J1104" s="39">
        <f t="shared" si="515"/>
        <v>0</v>
      </c>
      <c r="K1104" s="39">
        <f t="shared" si="515"/>
        <v>0</v>
      </c>
      <c r="L1104" s="39">
        <f t="shared" si="515"/>
        <v>0</v>
      </c>
      <c r="M1104" s="39">
        <f t="shared" si="515"/>
        <v>0</v>
      </c>
      <c r="N1104" s="39">
        <f t="shared" si="515"/>
        <v>756523.55</v>
      </c>
      <c r="O1104" s="39">
        <f t="shared" si="515"/>
        <v>30446714.949999999</v>
      </c>
      <c r="P1104" s="39">
        <f t="shared" si="515"/>
        <v>162173842.5</v>
      </c>
      <c r="Q1104" s="39">
        <f t="shared" si="515"/>
        <v>39459401.439999998</v>
      </c>
      <c r="R1104" s="39">
        <f t="shared" si="515"/>
        <v>7725009.6299999999</v>
      </c>
      <c r="S1104" s="39">
        <f t="shared" si="515"/>
        <v>77765682.75</v>
      </c>
      <c r="T1104" s="39">
        <f t="shared" si="515"/>
        <v>129959969.75</v>
      </c>
      <c r="U1104" s="39">
        <f t="shared" si="515"/>
        <v>41149491.25</v>
      </c>
      <c r="V1104" s="39">
        <f t="shared" si="515"/>
        <v>0</v>
      </c>
      <c r="W1104" s="39">
        <f t="shared" si="515"/>
        <v>0</v>
      </c>
      <c r="X1104" s="39">
        <f t="shared" si="515"/>
        <v>0</v>
      </c>
      <c r="Y1104" s="39">
        <f t="shared" si="515"/>
        <v>0</v>
      </c>
      <c r="Z1104" s="39">
        <f t="shared" si="515"/>
        <v>489436635.81999999</v>
      </c>
      <c r="AA1104" s="39">
        <f t="shared" si="515"/>
        <v>540843364.18000007</v>
      </c>
      <c r="AB1104" s="40">
        <f>Z1104/D1104</f>
        <v>0.47505205945956436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6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7">B1105+B1104</f>
        <v>1201474000</v>
      </c>
      <c r="C1106" s="39">
        <f t="shared" si="517"/>
        <v>-171194000</v>
      </c>
      <c r="D1106" s="39">
        <f t="shared" si="517"/>
        <v>1030280000</v>
      </c>
      <c r="E1106" s="39">
        <f t="shared" si="517"/>
        <v>193377081</v>
      </c>
      <c r="F1106" s="39">
        <f t="shared" si="517"/>
        <v>124950093.81999999</v>
      </c>
      <c r="G1106" s="39">
        <f t="shared" si="517"/>
        <v>171109461</v>
      </c>
      <c r="H1106" s="39">
        <f t="shared" si="517"/>
        <v>0</v>
      </c>
      <c r="I1106" s="39">
        <f t="shared" si="517"/>
        <v>0</v>
      </c>
      <c r="J1106" s="39">
        <f t="shared" si="517"/>
        <v>0</v>
      </c>
      <c r="K1106" s="39">
        <f t="shared" si="517"/>
        <v>0</v>
      </c>
      <c r="L1106" s="39">
        <f t="shared" si="517"/>
        <v>0</v>
      </c>
      <c r="M1106" s="39">
        <f t="shared" si="517"/>
        <v>0</v>
      </c>
      <c r="N1106" s="39">
        <f t="shared" si="517"/>
        <v>756523.55</v>
      </c>
      <c r="O1106" s="39">
        <f t="shared" si="517"/>
        <v>30446714.949999999</v>
      </c>
      <c r="P1106" s="39">
        <f t="shared" si="517"/>
        <v>162173842.5</v>
      </c>
      <c r="Q1106" s="39">
        <f t="shared" si="517"/>
        <v>39459401.439999998</v>
      </c>
      <c r="R1106" s="39">
        <f t="shared" si="517"/>
        <v>7725009.6299999999</v>
      </c>
      <c r="S1106" s="39">
        <f t="shared" si="517"/>
        <v>77765682.75</v>
      </c>
      <c r="T1106" s="39">
        <f t="shared" si="517"/>
        <v>129959969.75</v>
      </c>
      <c r="U1106" s="39">
        <f t="shared" si="517"/>
        <v>41149491.25</v>
      </c>
      <c r="V1106" s="39">
        <f t="shared" si="517"/>
        <v>0</v>
      </c>
      <c r="W1106" s="39">
        <f t="shared" si="517"/>
        <v>0</v>
      </c>
      <c r="X1106" s="39">
        <f t="shared" si="517"/>
        <v>0</v>
      </c>
      <c r="Y1106" s="39">
        <f t="shared" si="517"/>
        <v>0</v>
      </c>
      <c r="Z1106" s="39">
        <f t="shared" si="517"/>
        <v>489436635.81999999</v>
      </c>
      <c r="AA1106" s="39">
        <f t="shared" si="517"/>
        <v>540843364.18000007</v>
      </c>
      <c r="AB1106" s="40">
        <f>Z1106/D1106</f>
        <v>0.47505205945956436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</row>
    <row r="1109" spans="1:29" s="33" customFormat="1" ht="15" customHeight="1" x14ac:dyDescent="0.25">
      <c r="A1109" s="46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1158000</v>
      </c>
      <c r="C1110" s="31">
        <f>[1]consoCURRENT!F22884</f>
        <v>0</v>
      </c>
      <c r="D1110" s="31">
        <f>[1]consoCURRENT!G22884</f>
        <v>1158000</v>
      </c>
      <c r="E1110" s="31">
        <f>[1]consoCURRENT!H22884</f>
        <v>260483.25</v>
      </c>
      <c r="F1110" s="31">
        <f>[1]consoCURRENT!I22884</f>
        <v>307954.25</v>
      </c>
      <c r="G1110" s="31">
        <f>[1]consoCURRENT!J22884</f>
        <v>161655.5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80827.75</v>
      </c>
      <c r="O1110" s="31">
        <f>[1]consoCURRENT!R22884</f>
        <v>80827.75</v>
      </c>
      <c r="P1110" s="31">
        <f>[1]consoCURRENT!S22884</f>
        <v>98827.75</v>
      </c>
      <c r="Q1110" s="31">
        <f>[1]consoCURRENT!T22884</f>
        <v>80827.75</v>
      </c>
      <c r="R1110" s="31">
        <f>[1]consoCURRENT!U22884</f>
        <v>146298.75</v>
      </c>
      <c r="S1110" s="31">
        <f>[1]consoCURRENT!V22884</f>
        <v>80827.75</v>
      </c>
      <c r="T1110" s="31">
        <f>[1]consoCURRENT!W22884</f>
        <v>80827.75</v>
      </c>
      <c r="U1110" s="31">
        <f>[1]consoCURRENT!X22884</f>
        <v>80827.75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730093</v>
      </c>
      <c r="AA1110" s="31">
        <f>D1110-Z1110</f>
        <v>427907</v>
      </c>
      <c r="AB1110" s="37">
        <f>Z1110/D1110</f>
        <v>0.63047754749568219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772650000</v>
      </c>
      <c r="C1111" s="31">
        <f>[1]consoCURRENT!F22997</f>
        <v>0</v>
      </c>
      <c r="D1111" s="31">
        <f>[1]consoCURRENT!G22997</f>
        <v>772650000</v>
      </c>
      <c r="E1111" s="31">
        <f>[1]consoCURRENT!H22997</f>
        <v>171107915.11000001</v>
      </c>
      <c r="F1111" s="31">
        <f>[1]consoCURRENT!I22997</f>
        <v>228174335.84999999</v>
      </c>
      <c r="G1111" s="31">
        <f>[1]consoCURRENT!J22997</f>
        <v>88232320.040000007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136976.43</v>
      </c>
      <c r="O1111" s="31">
        <f>[1]consoCURRENT!R22997</f>
        <v>259505.93</v>
      </c>
      <c r="P1111" s="31">
        <f>[1]consoCURRENT!S22997</f>
        <v>170711432.75</v>
      </c>
      <c r="Q1111" s="31">
        <f>[1]consoCURRENT!T22997</f>
        <v>138055428.34999999</v>
      </c>
      <c r="R1111" s="31">
        <f>[1]consoCURRENT!U22997</f>
        <v>37626895.379999995</v>
      </c>
      <c r="S1111" s="31">
        <f>[1]consoCURRENT!V22997</f>
        <v>52492012.120000005</v>
      </c>
      <c r="T1111" s="31">
        <f>[1]consoCURRENT!W22997</f>
        <v>41283820.990000002</v>
      </c>
      <c r="U1111" s="31">
        <f>[1]consoCURRENT!X22997</f>
        <v>46948499.050000004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8">SUM(M1111:Y1111)</f>
        <v>487514571.00000006</v>
      </c>
      <c r="AA1111" s="31">
        <f>D1111-Z1111</f>
        <v>285135428.99999994</v>
      </c>
      <c r="AB1111" s="37">
        <f>Z1111/D1111</f>
        <v>0.63096430596000785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8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8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19">SUM(B1110:B1113)</f>
        <v>773808000</v>
      </c>
      <c r="C1114" s="39">
        <f t="shared" si="519"/>
        <v>0</v>
      </c>
      <c r="D1114" s="39">
        <f t="shared" si="519"/>
        <v>773808000</v>
      </c>
      <c r="E1114" s="39">
        <f t="shared" si="519"/>
        <v>171368398.36000001</v>
      </c>
      <c r="F1114" s="39">
        <f t="shared" si="519"/>
        <v>228482290.09999999</v>
      </c>
      <c r="G1114" s="39">
        <f t="shared" si="519"/>
        <v>88393975.540000007</v>
      </c>
      <c r="H1114" s="39">
        <f t="shared" si="519"/>
        <v>0</v>
      </c>
      <c r="I1114" s="39">
        <f t="shared" si="519"/>
        <v>0</v>
      </c>
      <c r="J1114" s="39">
        <f t="shared" si="519"/>
        <v>0</v>
      </c>
      <c r="K1114" s="39">
        <f t="shared" si="519"/>
        <v>0</v>
      </c>
      <c r="L1114" s="39">
        <f t="shared" si="519"/>
        <v>0</v>
      </c>
      <c r="M1114" s="39">
        <f t="shared" si="519"/>
        <v>0</v>
      </c>
      <c r="N1114" s="39">
        <f t="shared" si="519"/>
        <v>217804.18</v>
      </c>
      <c r="O1114" s="39">
        <f t="shared" si="519"/>
        <v>340333.68</v>
      </c>
      <c r="P1114" s="39">
        <f t="shared" si="519"/>
        <v>170810260.5</v>
      </c>
      <c r="Q1114" s="39">
        <f t="shared" si="519"/>
        <v>138136256.09999999</v>
      </c>
      <c r="R1114" s="39">
        <f t="shared" si="519"/>
        <v>37773194.129999995</v>
      </c>
      <c r="S1114" s="39">
        <f t="shared" si="519"/>
        <v>52572839.870000005</v>
      </c>
      <c r="T1114" s="39">
        <f t="shared" si="519"/>
        <v>41364648.740000002</v>
      </c>
      <c r="U1114" s="39">
        <f t="shared" si="519"/>
        <v>47029326.800000004</v>
      </c>
      <c r="V1114" s="39">
        <f t="shared" si="519"/>
        <v>0</v>
      </c>
      <c r="W1114" s="39">
        <f t="shared" si="519"/>
        <v>0</v>
      </c>
      <c r="X1114" s="39">
        <f t="shared" si="519"/>
        <v>0</v>
      </c>
      <c r="Y1114" s="39">
        <f t="shared" si="519"/>
        <v>0</v>
      </c>
      <c r="Z1114" s="39">
        <f t="shared" si="519"/>
        <v>488244664.00000006</v>
      </c>
      <c r="AA1114" s="39">
        <f t="shared" si="519"/>
        <v>285563335.99999994</v>
      </c>
      <c r="AB1114" s="40">
        <f>Z1114/D1114</f>
        <v>0.63096357752827581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0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1">B1115+B1114</f>
        <v>773808000</v>
      </c>
      <c r="C1116" s="39">
        <f t="shared" si="521"/>
        <v>0</v>
      </c>
      <c r="D1116" s="39">
        <f t="shared" si="521"/>
        <v>773808000</v>
      </c>
      <c r="E1116" s="39">
        <f t="shared" si="521"/>
        <v>171368398.36000001</v>
      </c>
      <c r="F1116" s="39">
        <f t="shared" si="521"/>
        <v>228482290.09999999</v>
      </c>
      <c r="G1116" s="39">
        <f t="shared" si="521"/>
        <v>88393975.540000007</v>
      </c>
      <c r="H1116" s="39">
        <f t="shared" si="521"/>
        <v>0</v>
      </c>
      <c r="I1116" s="39">
        <f t="shared" si="521"/>
        <v>0</v>
      </c>
      <c r="J1116" s="39">
        <f t="shared" si="521"/>
        <v>0</v>
      </c>
      <c r="K1116" s="39">
        <f t="shared" si="521"/>
        <v>0</v>
      </c>
      <c r="L1116" s="39">
        <f t="shared" si="521"/>
        <v>0</v>
      </c>
      <c r="M1116" s="39">
        <f t="shared" si="521"/>
        <v>0</v>
      </c>
      <c r="N1116" s="39">
        <f t="shared" si="521"/>
        <v>217804.18</v>
      </c>
      <c r="O1116" s="39">
        <f t="shared" si="521"/>
        <v>340333.68</v>
      </c>
      <c r="P1116" s="39">
        <f t="shared" si="521"/>
        <v>170810260.5</v>
      </c>
      <c r="Q1116" s="39">
        <f t="shared" si="521"/>
        <v>138136256.09999999</v>
      </c>
      <c r="R1116" s="39">
        <f t="shared" si="521"/>
        <v>37773194.129999995</v>
      </c>
      <c r="S1116" s="39">
        <f t="shared" si="521"/>
        <v>52572839.870000005</v>
      </c>
      <c r="T1116" s="39">
        <f t="shared" si="521"/>
        <v>41364648.740000002</v>
      </c>
      <c r="U1116" s="39">
        <f t="shared" si="521"/>
        <v>47029326.800000004</v>
      </c>
      <c r="V1116" s="39">
        <f t="shared" si="521"/>
        <v>0</v>
      </c>
      <c r="W1116" s="39">
        <f t="shared" si="521"/>
        <v>0</v>
      </c>
      <c r="X1116" s="39">
        <f t="shared" si="521"/>
        <v>0</v>
      </c>
      <c r="Y1116" s="39">
        <f t="shared" si="521"/>
        <v>0</v>
      </c>
      <c r="Z1116" s="39">
        <f t="shared" si="521"/>
        <v>488244664.00000006</v>
      </c>
      <c r="AA1116" s="39">
        <f t="shared" si="521"/>
        <v>285563335.99999994</v>
      </c>
      <c r="AB1116" s="40">
        <f>Z1116/D1116</f>
        <v>0.63096357752827581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1158000</v>
      </c>
      <c r="C1120" s="31">
        <f>[1]consoCURRENT!F23097</f>
        <v>0</v>
      </c>
      <c r="D1120" s="31">
        <f>[1]consoCURRENT!G23097</f>
        <v>1158000</v>
      </c>
      <c r="E1120" s="31">
        <f>[1]consoCURRENT!H23097</f>
        <v>260483.25</v>
      </c>
      <c r="F1120" s="31">
        <f>[1]consoCURRENT!I23097</f>
        <v>319354.25</v>
      </c>
      <c r="G1120" s="31">
        <f>[1]consoCURRENT!J23097</f>
        <v>161655.5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79927.520000000004</v>
      </c>
      <c r="O1120" s="31">
        <f>[1]consoCURRENT!R23097</f>
        <v>81727.98</v>
      </c>
      <c r="P1120" s="31">
        <f>[1]consoCURRENT!S23097</f>
        <v>98827.75</v>
      </c>
      <c r="Q1120" s="31">
        <f>[1]consoCURRENT!T23097</f>
        <v>86827.75</v>
      </c>
      <c r="R1120" s="31">
        <f>[1]consoCURRENT!U23097</f>
        <v>146298.75</v>
      </c>
      <c r="S1120" s="31">
        <f>[1]consoCURRENT!V23097</f>
        <v>86227.75</v>
      </c>
      <c r="T1120" s="31">
        <f>[1]consoCURRENT!W23097</f>
        <v>80827.75</v>
      </c>
      <c r="U1120" s="31">
        <f>[1]consoCURRENT!X23097</f>
        <v>80827.75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741493</v>
      </c>
      <c r="AA1120" s="31">
        <f>D1120-Z1120</f>
        <v>416507</v>
      </c>
      <c r="AB1120" s="37">
        <f>Z1120/D1120</f>
        <v>0.64032210708117443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396208000</v>
      </c>
      <c r="C1121" s="31">
        <f>[1]consoCURRENT!F23210</f>
        <v>0</v>
      </c>
      <c r="D1121" s="31">
        <f>[1]consoCURRENT!G23210</f>
        <v>396208000</v>
      </c>
      <c r="E1121" s="31">
        <f>[1]consoCURRENT!H23210</f>
        <v>130319162.45</v>
      </c>
      <c r="F1121" s="31">
        <f>[1]consoCURRENT!I23210</f>
        <v>149865722.09999999</v>
      </c>
      <c r="G1121" s="31">
        <f>[1]consoCURRENT!J23210</f>
        <v>28302165.259999998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71305917</v>
      </c>
      <c r="O1121" s="31">
        <f>[1]consoCURRENT!R23210</f>
        <v>31414746.010000002</v>
      </c>
      <c r="P1121" s="31">
        <f>[1]consoCURRENT!S23210</f>
        <v>27598499.439999998</v>
      </c>
      <c r="Q1121" s="31">
        <f>[1]consoCURRENT!T23210</f>
        <v>74400894.439999998</v>
      </c>
      <c r="R1121" s="31">
        <f>[1]consoCURRENT!U23210</f>
        <v>52763143.699999996</v>
      </c>
      <c r="S1121" s="31">
        <f>[1]consoCURRENT!V23210</f>
        <v>22701683.960000005</v>
      </c>
      <c r="T1121" s="31">
        <f>[1]consoCURRENT!W23210</f>
        <v>39676790.020000003</v>
      </c>
      <c r="U1121" s="31">
        <f>[1]consoCURRENT!X23210</f>
        <v>-11374624.76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2">SUM(M1121:Y1121)</f>
        <v>308487049.80999994</v>
      </c>
      <c r="AA1121" s="31">
        <f>D1121-Z1121</f>
        <v>87720950.190000057</v>
      </c>
      <c r="AB1121" s="37">
        <f>Z1121/D1121</f>
        <v>0.77859874058575285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2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2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3">SUM(B1120:B1123)</f>
        <v>397366000</v>
      </c>
      <c r="C1124" s="39">
        <f t="shared" si="523"/>
        <v>0</v>
      </c>
      <c r="D1124" s="39">
        <f t="shared" si="523"/>
        <v>397366000</v>
      </c>
      <c r="E1124" s="39">
        <f t="shared" si="523"/>
        <v>130579645.7</v>
      </c>
      <c r="F1124" s="39">
        <f t="shared" si="523"/>
        <v>150185076.34999999</v>
      </c>
      <c r="G1124" s="39">
        <f t="shared" si="523"/>
        <v>28463820.759999998</v>
      </c>
      <c r="H1124" s="39">
        <f t="shared" si="523"/>
        <v>0</v>
      </c>
      <c r="I1124" s="39">
        <f t="shared" si="523"/>
        <v>0</v>
      </c>
      <c r="J1124" s="39">
        <f t="shared" si="523"/>
        <v>0</v>
      </c>
      <c r="K1124" s="39">
        <f t="shared" si="523"/>
        <v>0</v>
      </c>
      <c r="L1124" s="39">
        <f t="shared" si="523"/>
        <v>0</v>
      </c>
      <c r="M1124" s="39">
        <f t="shared" si="523"/>
        <v>0</v>
      </c>
      <c r="N1124" s="39">
        <f t="shared" si="523"/>
        <v>71385844.519999996</v>
      </c>
      <c r="O1124" s="39">
        <f t="shared" si="523"/>
        <v>31496473.990000002</v>
      </c>
      <c r="P1124" s="39">
        <f t="shared" si="523"/>
        <v>27697327.189999998</v>
      </c>
      <c r="Q1124" s="39">
        <f t="shared" si="523"/>
        <v>74487722.189999998</v>
      </c>
      <c r="R1124" s="39">
        <f t="shared" si="523"/>
        <v>52909442.449999996</v>
      </c>
      <c r="S1124" s="39">
        <f t="shared" si="523"/>
        <v>22787911.710000005</v>
      </c>
      <c r="T1124" s="39">
        <f t="shared" si="523"/>
        <v>39757617.770000003</v>
      </c>
      <c r="U1124" s="39">
        <f t="shared" si="523"/>
        <v>-11293797.01</v>
      </c>
      <c r="V1124" s="39">
        <f t="shared" si="523"/>
        <v>0</v>
      </c>
      <c r="W1124" s="39">
        <f t="shared" si="523"/>
        <v>0</v>
      </c>
      <c r="X1124" s="39">
        <f t="shared" si="523"/>
        <v>0</v>
      </c>
      <c r="Y1124" s="39">
        <f t="shared" si="523"/>
        <v>0</v>
      </c>
      <c r="Z1124" s="39">
        <f t="shared" si="523"/>
        <v>309228542.80999994</v>
      </c>
      <c r="AA1124" s="39">
        <f t="shared" si="523"/>
        <v>88137457.190000057</v>
      </c>
      <c r="AB1124" s="40">
        <f>Z1124/D1124</f>
        <v>0.77819577621135161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4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5">B1125+B1124</f>
        <v>397366000</v>
      </c>
      <c r="C1126" s="39">
        <f t="shared" si="525"/>
        <v>0</v>
      </c>
      <c r="D1126" s="39">
        <f t="shared" si="525"/>
        <v>397366000</v>
      </c>
      <c r="E1126" s="39">
        <f t="shared" si="525"/>
        <v>130579645.7</v>
      </c>
      <c r="F1126" s="39">
        <f t="shared" si="525"/>
        <v>150185076.34999999</v>
      </c>
      <c r="G1126" s="39">
        <f t="shared" si="525"/>
        <v>28463820.759999998</v>
      </c>
      <c r="H1126" s="39">
        <f t="shared" si="525"/>
        <v>0</v>
      </c>
      <c r="I1126" s="39">
        <f t="shared" si="525"/>
        <v>0</v>
      </c>
      <c r="J1126" s="39">
        <f t="shared" si="525"/>
        <v>0</v>
      </c>
      <c r="K1126" s="39">
        <f t="shared" si="525"/>
        <v>0</v>
      </c>
      <c r="L1126" s="39">
        <f t="shared" si="525"/>
        <v>0</v>
      </c>
      <c r="M1126" s="39">
        <f t="shared" si="525"/>
        <v>0</v>
      </c>
      <c r="N1126" s="39">
        <f t="shared" si="525"/>
        <v>71385844.519999996</v>
      </c>
      <c r="O1126" s="39">
        <f t="shared" si="525"/>
        <v>31496473.990000002</v>
      </c>
      <c r="P1126" s="39">
        <f t="shared" si="525"/>
        <v>27697327.189999998</v>
      </c>
      <c r="Q1126" s="39">
        <f t="shared" si="525"/>
        <v>74487722.189999998</v>
      </c>
      <c r="R1126" s="39">
        <f t="shared" si="525"/>
        <v>52909442.449999996</v>
      </c>
      <c r="S1126" s="39">
        <f t="shared" si="525"/>
        <v>22787911.710000005</v>
      </c>
      <c r="T1126" s="39">
        <f t="shared" si="525"/>
        <v>39757617.770000003</v>
      </c>
      <c r="U1126" s="39">
        <f t="shared" si="525"/>
        <v>-11293797.01</v>
      </c>
      <c r="V1126" s="39">
        <f t="shared" si="525"/>
        <v>0</v>
      </c>
      <c r="W1126" s="39">
        <f t="shared" si="525"/>
        <v>0</v>
      </c>
      <c r="X1126" s="39">
        <f t="shared" si="525"/>
        <v>0</v>
      </c>
      <c r="Y1126" s="39">
        <f t="shared" si="525"/>
        <v>0</v>
      </c>
      <c r="Z1126" s="39">
        <f t="shared" si="525"/>
        <v>309228542.80999994</v>
      </c>
      <c r="AA1126" s="39">
        <f t="shared" si="525"/>
        <v>88137457.190000057</v>
      </c>
      <c r="AB1126" s="40">
        <f>Z1126/D1126</f>
        <v>0.77819577621135161</v>
      </c>
      <c r="AC1126" s="42"/>
    </row>
    <row r="1127" spans="1:29" s="33" customFormat="1" ht="10.7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0.7" customHeight="1" x14ac:dyDescent="0.25">
      <c r="A1128" s="46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1158000</v>
      </c>
      <c r="C1130" s="31">
        <f>[1]consoCURRENT!F23310</f>
        <v>0</v>
      </c>
      <c r="D1130" s="31">
        <f>[1]consoCURRENT!G23310</f>
        <v>1158000</v>
      </c>
      <c r="E1130" s="31">
        <f>[1]consoCURRENT!H23310</f>
        <v>265255.68000000005</v>
      </c>
      <c r="F1130" s="31">
        <f>[1]consoCURRENT!I23310</f>
        <v>289954.25</v>
      </c>
      <c r="G1130" s="31">
        <f>[1]consoCURRENT!J23310</f>
        <v>163455.27000000002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69003</v>
      </c>
      <c r="O1130" s="31">
        <f>[1]consoCURRENT!R23310</f>
        <v>91718.33</v>
      </c>
      <c r="P1130" s="31">
        <f>[1]consoCURRENT!S23310</f>
        <v>104534.35</v>
      </c>
      <c r="Q1130" s="31">
        <f>[1]consoCURRENT!T23310</f>
        <v>62827.75</v>
      </c>
      <c r="R1130" s="31">
        <f>[1]consoCURRENT!U23310</f>
        <v>145398.51999999999</v>
      </c>
      <c r="S1130" s="31">
        <f>[1]consoCURRENT!V23310</f>
        <v>81727.98</v>
      </c>
      <c r="T1130" s="31">
        <f>[1]consoCURRENT!W23310</f>
        <v>79927.520000000004</v>
      </c>
      <c r="U1130" s="31">
        <f>[1]consoCURRENT!X23310</f>
        <v>83527.75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718665.20000000007</v>
      </c>
      <c r="AA1130" s="31">
        <f>D1130-Z1130</f>
        <v>439334.79999999993</v>
      </c>
      <c r="AB1130" s="37">
        <f>Z1130/D1130</f>
        <v>0.62060898100172712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835181000</v>
      </c>
      <c r="C1131" s="31">
        <f>[1]consoCURRENT!F23423</f>
        <v>0</v>
      </c>
      <c r="D1131" s="31">
        <f>[1]consoCURRENT!G23423</f>
        <v>835181000</v>
      </c>
      <c r="E1131" s="31">
        <f>[1]consoCURRENT!H23423</f>
        <v>324941308.25999999</v>
      </c>
      <c r="F1131" s="31">
        <f>[1]consoCURRENT!I23423</f>
        <v>286579218.61000001</v>
      </c>
      <c r="G1131" s="31">
        <f>[1]consoCURRENT!J23423</f>
        <v>109366034.26999998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210163.56</v>
      </c>
      <c r="O1131" s="31">
        <f>[1]consoCURRENT!R23423</f>
        <v>245586.78</v>
      </c>
      <c r="P1131" s="31">
        <f>[1]consoCURRENT!S23423</f>
        <v>324485557.92000002</v>
      </c>
      <c r="Q1131" s="31">
        <f>[1]consoCURRENT!T23423</f>
        <v>106113642.56</v>
      </c>
      <c r="R1131" s="31">
        <f>[1]consoCURRENT!U23423</f>
        <v>102886595.54000001</v>
      </c>
      <c r="S1131" s="31">
        <f>[1]consoCURRENT!V23423</f>
        <v>77578980.510000005</v>
      </c>
      <c r="T1131" s="31">
        <f>[1]consoCURRENT!W23423</f>
        <v>1395829.8599999999</v>
      </c>
      <c r="U1131" s="31">
        <f>[1]consoCURRENT!X23423</f>
        <v>107970204.41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6">SUM(M1131:Y1131)</f>
        <v>720886561.13999999</v>
      </c>
      <c r="AA1131" s="31">
        <f>D1131-Z1131</f>
        <v>114294438.86000001</v>
      </c>
      <c r="AB1131" s="37">
        <f>Z1131/D1131</f>
        <v>0.8631500969729915</v>
      </c>
      <c r="AC1131" s="32"/>
    </row>
    <row r="1132" spans="1:29" s="33" customFormat="1" ht="18" customHeight="1" x14ac:dyDescent="0.2">
      <c r="A1132" s="47" t="s">
        <v>36</v>
      </c>
      <c r="B1132" s="48">
        <f>[1]consoCURRENT!E23429</f>
        <v>0</v>
      </c>
      <c r="C1132" s="48">
        <f>[1]consoCURRENT!F23429</f>
        <v>0</v>
      </c>
      <c r="D1132" s="48">
        <f>[1]consoCURRENT!G23429</f>
        <v>0</v>
      </c>
      <c r="E1132" s="48">
        <f>[1]consoCURRENT!H23429</f>
        <v>0</v>
      </c>
      <c r="F1132" s="48">
        <f>[1]consoCURRENT!I23429</f>
        <v>0</v>
      </c>
      <c r="G1132" s="48">
        <f>[1]consoCURRENT!J23429</f>
        <v>0</v>
      </c>
      <c r="H1132" s="48">
        <f>[1]consoCURRENT!K23429</f>
        <v>0</v>
      </c>
      <c r="I1132" s="48">
        <f>[1]consoCURRENT!L23429</f>
        <v>0</v>
      </c>
      <c r="J1132" s="48">
        <f>[1]consoCURRENT!M23429</f>
        <v>0</v>
      </c>
      <c r="K1132" s="48">
        <f>[1]consoCURRENT!N23429</f>
        <v>0</v>
      </c>
      <c r="L1132" s="48">
        <f>[1]consoCURRENT!O23429</f>
        <v>0</v>
      </c>
      <c r="M1132" s="48">
        <f>[1]consoCURRENT!P23429</f>
        <v>0</v>
      </c>
      <c r="N1132" s="48">
        <f>[1]consoCURRENT!Q23429</f>
        <v>0</v>
      </c>
      <c r="O1132" s="48">
        <f>[1]consoCURRENT!R23429</f>
        <v>0</v>
      </c>
      <c r="P1132" s="48">
        <f>[1]consoCURRENT!S23429</f>
        <v>0</v>
      </c>
      <c r="Q1132" s="48">
        <f>[1]consoCURRENT!T23429</f>
        <v>0</v>
      </c>
      <c r="R1132" s="48">
        <f>[1]consoCURRENT!U23429</f>
        <v>0</v>
      </c>
      <c r="S1132" s="48">
        <f>[1]consoCURRENT!V23429</f>
        <v>0</v>
      </c>
      <c r="T1132" s="48">
        <f>[1]consoCURRENT!W23429</f>
        <v>0</v>
      </c>
      <c r="U1132" s="48">
        <f>[1]consoCURRENT!X23429</f>
        <v>0</v>
      </c>
      <c r="V1132" s="48">
        <f>[1]consoCURRENT!Y23429</f>
        <v>0</v>
      </c>
      <c r="W1132" s="48">
        <f>[1]consoCURRENT!Z23429</f>
        <v>0</v>
      </c>
      <c r="X1132" s="48">
        <f>[1]consoCURRENT!AA23429</f>
        <v>0</v>
      </c>
      <c r="Y1132" s="48">
        <f>[1]consoCURRENT!AB23429</f>
        <v>0</v>
      </c>
      <c r="Z1132" s="48">
        <f t="shared" si="526"/>
        <v>0</v>
      </c>
      <c r="AA1132" s="48">
        <f>D1132-Z1132</f>
        <v>0</v>
      </c>
      <c r="AB1132" s="49"/>
      <c r="AC1132" s="48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6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7">SUM(B1130:B1133)</f>
        <v>836339000</v>
      </c>
      <c r="C1134" s="39">
        <f t="shared" si="527"/>
        <v>0</v>
      </c>
      <c r="D1134" s="39">
        <f t="shared" si="527"/>
        <v>836339000</v>
      </c>
      <c r="E1134" s="39">
        <f t="shared" si="527"/>
        <v>325206563.94</v>
      </c>
      <c r="F1134" s="39">
        <f t="shared" si="527"/>
        <v>286869172.86000001</v>
      </c>
      <c r="G1134" s="39">
        <f t="shared" si="527"/>
        <v>109529489.53999998</v>
      </c>
      <c r="H1134" s="39">
        <f t="shared" si="527"/>
        <v>0</v>
      </c>
      <c r="I1134" s="39">
        <f t="shared" si="527"/>
        <v>0</v>
      </c>
      <c r="J1134" s="39">
        <f t="shared" si="527"/>
        <v>0</v>
      </c>
      <c r="K1134" s="39">
        <f t="shared" si="527"/>
        <v>0</v>
      </c>
      <c r="L1134" s="39">
        <f t="shared" si="527"/>
        <v>0</v>
      </c>
      <c r="M1134" s="39">
        <f t="shared" si="527"/>
        <v>0</v>
      </c>
      <c r="N1134" s="39">
        <f t="shared" si="527"/>
        <v>279166.56</v>
      </c>
      <c r="O1134" s="39">
        <f t="shared" si="527"/>
        <v>337305.11</v>
      </c>
      <c r="P1134" s="39">
        <f t="shared" si="527"/>
        <v>324590092.27000004</v>
      </c>
      <c r="Q1134" s="39">
        <f t="shared" si="527"/>
        <v>106176470.31</v>
      </c>
      <c r="R1134" s="39">
        <f t="shared" si="527"/>
        <v>103031994.06</v>
      </c>
      <c r="S1134" s="39">
        <f t="shared" si="527"/>
        <v>77660708.49000001</v>
      </c>
      <c r="T1134" s="39">
        <f t="shared" si="527"/>
        <v>1475757.38</v>
      </c>
      <c r="U1134" s="39">
        <f t="shared" si="527"/>
        <v>108053732.16</v>
      </c>
      <c r="V1134" s="39">
        <f t="shared" si="527"/>
        <v>0</v>
      </c>
      <c r="W1134" s="39">
        <f t="shared" si="527"/>
        <v>0</v>
      </c>
      <c r="X1134" s="39">
        <f t="shared" si="527"/>
        <v>0</v>
      </c>
      <c r="Y1134" s="39">
        <f t="shared" si="527"/>
        <v>0</v>
      </c>
      <c r="Z1134" s="39">
        <f t="shared" si="527"/>
        <v>721605226.34000003</v>
      </c>
      <c r="AA1134" s="39">
        <f t="shared" si="527"/>
        <v>114733773.66000001</v>
      </c>
      <c r="AB1134" s="40">
        <f>Z1134/D1134</f>
        <v>0.86281427308782688</v>
      </c>
      <c r="AC1134" s="32"/>
    </row>
    <row r="1135" spans="1:29" s="33" customFormat="1" ht="14.45" customHeight="1" x14ac:dyDescent="0.25">
      <c r="A1135" s="41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28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29">B1135+B1134</f>
        <v>836339000</v>
      </c>
      <c r="C1136" s="39">
        <f t="shared" si="529"/>
        <v>0</v>
      </c>
      <c r="D1136" s="39">
        <f t="shared" si="529"/>
        <v>836339000</v>
      </c>
      <c r="E1136" s="39">
        <f t="shared" si="529"/>
        <v>325206563.94</v>
      </c>
      <c r="F1136" s="39">
        <f t="shared" si="529"/>
        <v>286869172.86000001</v>
      </c>
      <c r="G1136" s="39">
        <f t="shared" si="529"/>
        <v>109529489.53999998</v>
      </c>
      <c r="H1136" s="39">
        <f t="shared" si="529"/>
        <v>0</v>
      </c>
      <c r="I1136" s="39">
        <f t="shared" si="529"/>
        <v>0</v>
      </c>
      <c r="J1136" s="39">
        <f t="shared" si="529"/>
        <v>0</v>
      </c>
      <c r="K1136" s="39">
        <f t="shared" si="529"/>
        <v>0</v>
      </c>
      <c r="L1136" s="39">
        <f t="shared" si="529"/>
        <v>0</v>
      </c>
      <c r="M1136" s="39">
        <f t="shared" si="529"/>
        <v>0</v>
      </c>
      <c r="N1136" s="39">
        <f t="shared" si="529"/>
        <v>279166.56</v>
      </c>
      <c r="O1136" s="39">
        <f t="shared" si="529"/>
        <v>337305.11</v>
      </c>
      <c r="P1136" s="39">
        <f t="shared" si="529"/>
        <v>324590092.27000004</v>
      </c>
      <c r="Q1136" s="39">
        <f t="shared" si="529"/>
        <v>106176470.31</v>
      </c>
      <c r="R1136" s="39">
        <f t="shared" si="529"/>
        <v>103031994.06</v>
      </c>
      <c r="S1136" s="39">
        <f t="shared" si="529"/>
        <v>77660708.49000001</v>
      </c>
      <c r="T1136" s="39">
        <f t="shared" si="529"/>
        <v>1475757.38</v>
      </c>
      <c r="U1136" s="39">
        <f t="shared" si="529"/>
        <v>108053732.16</v>
      </c>
      <c r="V1136" s="39">
        <f t="shared" si="529"/>
        <v>0</v>
      </c>
      <c r="W1136" s="39">
        <f t="shared" si="529"/>
        <v>0</v>
      </c>
      <c r="X1136" s="39">
        <f t="shared" si="529"/>
        <v>0</v>
      </c>
      <c r="Y1136" s="39">
        <f t="shared" si="529"/>
        <v>0</v>
      </c>
      <c r="Z1136" s="39">
        <f t="shared" si="529"/>
        <v>721605226.34000003</v>
      </c>
      <c r="AA1136" s="39">
        <f t="shared" si="529"/>
        <v>114733773.66000001</v>
      </c>
      <c r="AB1136" s="40">
        <f>Z1136/D1136</f>
        <v>0.86281427308782688</v>
      </c>
      <c r="AC1136" s="42"/>
    </row>
    <row r="1137" spans="1:29" s="33" customFormat="1" ht="15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5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1158000</v>
      </c>
      <c r="C1140" s="31">
        <f>[1]consoCURRENT!F23523</f>
        <v>0</v>
      </c>
      <c r="D1140" s="31">
        <f>[1]consoCURRENT!G23523</f>
        <v>1158000</v>
      </c>
      <c r="E1140" s="31">
        <f>[1]consoCURRENT!H23523</f>
        <v>260483.25</v>
      </c>
      <c r="F1140" s="31">
        <f>[1]consoCURRENT!I23523</f>
        <v>307954.25</v>
      </c>
      <c r="G1140" s="31">
        <f>[1]consoCURRENT!J23523</f>
        <v>161655.5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80827.75</v>
      </c>
      <c r="O1140" s="31">
        <f>[1]consoCURRENT!R23523</f>
        <v>80827.75</v>
      </c>
      <c r="P1140" s="31">
        <f>[1]consoCURRENT!S23523</f>
        <v>98827.75</v>
      </c>
      <c r="Q1140" s="31">
        <f>[1]consoCURRENT!T23523</f>
        <v>80827.75</v>
      </c>
      <c r="R1140" s="31">
        <f>[1]consoCURRENT!U23523</f>
        <v>146298.75</v>
      </c>
      <c r="S1140" s="31">
        <f>[1]consoCURRENT!V23523</f>
        <v>80827.75</v>
      </c>
      <c r="T1140" s="31">
        <f>[1]consoCURRENT!W23523</f>
        <v>80827.75</v>
      </c>
      <c r="U1140" s="31">
        <f>[1]consoCURRENT!X23523</f>
        <v>80827.75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730093</v>
      </c>
      <c r="AA1140" s="31">
        <f>D1140-Z1140</f>
        <v>427907</v>
      </c>
      <c r="AB1140" s="37">
        <f>Z1140/D1140</f>
        <v>0.63047754749568219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580690000</v>
      </c>
      <c r="C1141" s="31">
        <f>[1]consoCURRENT!F23636</f>
        <v>0</v>
      </c>
      <c r="D1141" s="31">
        <f>[1]consoCURRENT!G23636</f>
        <v>580690000</v>
      </c>
      <c r="E1141" s="31">
        <f>[1]consoCURRENT!H23636</f>
        <v>159857909.75</v>
      </c>
      <c r="F1141" s="31">
        <f>[1]consoCURRENT!I23636</f>
        <v>156448658.62</v>
      </c>
      <c r="G1141" s="31">
        <f>[1]consoCURRENT!J23636</f>
        <v>91892066.730000004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34916527.18</v>
      </c>
      <c r="O1141" s="31">
        <f>[1]consoCURRENT!R23636</f>
        <v>67530734.820000008</v>
      </c>
      <c r="P1141" s="31">
        <f>[1]consoCURRENT!S23636</f>
        <v>57410647.75</v>
      </c>
      <c r="Q1141" s="31">
        <f>[1]consoCURRENT!T23636</f>
        <v>72240231.25</v>
      </c>
      <c r="R1141" s="31">
        <f>[1]consoCURRENT!U23636</f>
        <v>66705692.849999994</v>
      </c>
      <c r="S1141" s="31">
        <f>[1]consoCURRENT!V23636</f>
        <v>17502734.52</v>
      </c>
      <c r="T1141" s="31">
        <f>[1]consoCURRENT!W23636</f>
        <v>73700012.459999993</v>
      </c>
      <c r="U1141" s="31">
        <f>[1]consoCURRENT!X23636</f>
        <v>18192054.27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0">SUM(M1141:Y1141)</f>
        <v>408198635.09999996</v>
      </c>
      <c r="AA1141" s="31">
        <f>D1141-Z1141</f>
        <v>172491364.90000004</v>
      </c>
      <c r="AB1141" s="37">
        <f>Z1141/D1141</f>
        <v>0.70295447674318479</v>
      </c>
      <c r="AC1141" s="32"/>
    </row>
    <row r="1142" spans="1:29" s="33" customFormat="1" ht="18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0"/>
        <v>0</v>
      </c>
      <c r="AA1142" s="31">
        <f>D1142-Z1142</f>
        <v>0</v>
      </c>
      <c r="AB1142" s="37"/>
      <c r="AC1142" s="32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0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1">SUM(B1140:B1143)</f>
        <v>581848000</v>
      </c>
      <c r="C1144" s="39">
        <f t="shared" si="531"/>
        <v>0</v>
      </c>
      <c r="D1144" s="39">
        <f t="shared" si="531"/>
        <v>581848000</v>
      </c>
      <c r="E1144" s="39">
        <f t="shared" si="531"/>
        <v>160118393</v>
      </c>
      <c r="F1144" s="39">
        <f t="shared" si="531"/>
        <v>156756612.87</v>
      </c>
      <c r="G1144" s="39">
        <f t="shared" si="531"/>
        <v>92053722.230000004</v>
      </c>
      <c r="H1144" s="39">
        <f t="shared" si="531"/>
        <v>0</v>
      </c>
      <c r="I1144" s="39">
        <f t="shared" si="531"/>
        <v>0</v>
      </c>
      <c r="J1144" s="39">
        <f t="shared" si="531"/>
        <v>0</v>
      </c>
      <c r="K1144" s="39">
        <f t="shared" si="531"/>
        <v>0</v>
      </c>
      <c r="L1144" s="39">
        <f t="shared" si="531"/>
        <v>0</v>
      </c>
      <c r="M1144" s="39">
        <f t="shared" si="531"/>
        <v>0</v>
      </c>
      <c r="N1144" s="39">
        <f t="shared" si="531"/>
        <v>34997354.93</v>
      </c>
      <c r="O1144" s="39">
        <f t="shared" si="531"/>
        <v>67611562.570000008</v>
      </c>
      <c r="P1144" s="39">
        <f t="shared" si="531"/>
        <v>57509475.5</v>
      </c>
      <c r="Q1144" s="39">
        <f t="shared" si="531"/>
        <v>72321059</v>
      </c>
      <c r="R1144" s="39">
        <f t="shared" si="531"/>
        <v>66851991.599999994</v>
      </c>
      <c r="S1144" s="39">
        <f t="shared" si="531"/>
        <v>17583562.27</v>
      </c>
      <c r="T1144" s="39">
        <f t="shared" si="531"/>
        <v>73780840.209999993</v>
      </c>
      <c r="U1144" s="39">
        <f t="shared" si="531"/>
        <v>18272882.02</v>
      </c>
      <c r="V1144" s="39">
        <f t="shared" si="531"/>
        <v>0</v>
      </c>
      <c r="W1144" s="39">
        <f t="shared" si="531"/>
        <v>0</v>
      </c>
      <c r="X1144" s="39">
        <f t="shared" si="531"/>
        <v>0</v>
      </c>
      <c r="Y1144" s="39">
        <f t="shared" si="531"/>
        <v>0</v>
      </c>
      <c r="Z1144" s="39">
        <f t="shared" si="531"/>
        <v>408928728.09999996</v>
      </c>
      <c r="AA1144" s="39">
        <f t="shared" si="531"/>
        <v>172919271.90000004</v>
      </c>
      <c r="AB1144" s="40">
        <f>Z1144/D1144</f>
        <v>0.70281023239746454</v>
      </c>
      <c r="AC1144" s="32"/>
    </row>
    <row r="1145" spans="1:29" s="33" customFormat="1" ht="18" customHeight="1" x14ac:dyDescent="0.25">
      <c r="A1145" s="41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2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3">B1145+B1144</f>
        <v>581848000</v>
      </c>
      <c r="C1146" s="39">
        <f t="shared" si="533"/>
        <v>0</v>
      </c>
      <c r="D1146" s="39">
        <f t="shared" si="533"/>
        <v>581848000</v>
      </c>
      <c r="E1146" s="39">
        <f t="shared" si="533"/>
        <v>160118393</v>
      </c>
      <c r="F1146" s="39">
        <f t="shared" si="533"/>
        <v>156756612.87</v>
      </c>
      <c r="G1146" s="39">
        <f t="shared" si="533"/>
        <v>92053722.230000004</v>
      </c>
      <c r="H1146" s="39">
        <f t="shared" si="533"/>
        <v>0</v>
      </c>
      <c r="I1146" s="39">
        <f t="shared" si="533"/>
        <v>0</v>
      </c>
      <c r="J1146" s="39">
        <f t="shared" si="533"/>
        <v>0</v>
      </c>
      <c r="K1146" s="39">
        <f t="shared" si="533"/>
        <v>0</v>
      </c>
      <c r="L1146" s="39">
        <f t="shared" si="533"/>
        <v>0</v>
      </c>
      <c r="M1146" s="39">
        <f t="shared" si="533"/>
        <v>0</v>
      </c>
      <c r="N1146" s="39">
        <f t="shared" si="533"/>
        <v>34997354.93</v>
      </c>
      <c r="O1146" s="39">
        <f t="shared" si="533"/>
        <v>67611562.570000008</v>
      </c>
      <c r="P1146" s="39">
        <f t="shared" si="533"/>
        <v>57509475.5</v>
      </c>
      <c r="Q1146" s="39">
        <f t="shared" si="533"/>
        <v>72321059</v>
      </c>
      <c r="R1146" s="39">
        <f t="shared" si="533"/>
        <v>66851991.599999994</v>
      </c>
      <c r="S1146" s="39">
        <f t="shared" si="533"/>
        <v>17583562.27</v>
      </c>
      <c r="T1146" s="39">
        <f t="shared" si="533"/>
        <v>73780840.209999993</v>
      </c>
      <c r="U1146" s="39">
        <f t="shared" si="533"/>
        <v>18272882.02</v>
      </c>
      <c r="V1146" s="39">
        <f t="shared" si="533"/>
        <v>0</v>
      </c>
      <c r="W1146" s="39">
        <f t="shared" si="533"/>
        <v>0</v>
      </c>
      <c r="X1146" s="39">
        <f t="shared" si="533"/>
        <v>0</v>
      </c>
      <c r="Y1146" s="39">
        <f t="shared" si="533"/>
        <v>0</v>
      </c>
      <c r="Z1146" s="39">
        <f t="shared" si="533"/>
        <v>408928728.09999996</v>
      </c>
      <c r="AA1146" s="39">
        <f t="shared" si="533"/>
        <v>172919271.90000004</v>
      </c>
      <c r="AB1146" s="40">
        <f>Z1146/D1146</f>
        <v>0.70281023239746454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1158000</v>
      </c>
      <c r="C1150" s="31">
        <f>[1]consoCURRENT!F23736</f>
        <v>0</v>
      </c>
      <c r="D1150" s="31">
        <f>[1]consoCURRENT!G23736</f>
        <v>1158000</v>
      </c>
      <c r="E1150" s="31">
        <f>[1]consoCURRENT!H23736</f>
        <v>265102.83</v>
      </c>
      <c r="F1150" s="31">
        <f>[1]consoCURRENT!I23736</f>
        <v>311654.25</v>
      </c>
      <c r="G1150" s="31">
        <f>[1]consoCURRENT!J23736</f>
        <v>161655.5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80827.75</v>
      </c>
      <c r="O1150" s="31">
        <f>[1]consoCURRENT!R23736</f>
        <v>82441.5</v>
      </c>
      <c r="P1150" s="31">
        <f>[1]consoCURRENT!S23736</f>
        <v>101833.58</v>
      </c>
      <c r="Q1150" s="31">
        <f>[1]consoCURRENT!T23736</f>
        <v>80827.75</v>
      </c>
      <c r="R1150" s="31">
        <f>[1]consoCURRENT!U23736</f>
        <v>146298.75</v>
      </c>
      <c r="S1150" s="31">
        <f>[1]consoCURRENT!V23736</f>
        <v>84527.75</v>
      </c>
      <c r="T1150" s="31">
        <f>[1]consoCURRENT!W23736</f>
        <v>80827.75</v>
      </c>
      <c r="U1150" s="31">
        <f>[1]consoCURRENT!X23736</f>
        <v>80827.75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738412.58000000007</v>
      </c>
      <c r="AA1150" s="31">
        <f>D1150-Z1150</f>
        <v>419587.41999999993</v>
      </c>
      <c r="AB1150" s="37">
        <f>Z1150/D1150</f>
        <v>0.63766198618307435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1065480000</v>
      </c>
      <c r="C1151" s="31">
        <f>[1]consoCURRENT!F23849</f>
        <v>0</v>
      </c>
      <c r="D1151" s="31">
        <f>[1]consoCURRENT!G23849</f>
        <v>1065480000</v>
      </c>
      <c r="E1151" s="31">
        <f>[1]consoCURRENT!H23849</f>
        <v>341061526.98000002</v>
      </c>
      <c r="F1151" s="31">
        <f>[1]consoCURRENT!I23849</f>
        <v>196123616.19999999</v>
      </c>
      <c r="G1151" s="31">
        <f>[1]consoCURRENT!J23849</f>
        <v>186357411.86999997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107113.56</v>
      </c>
      <c r="O1151" s="31">
        <f>[1]consoCURRENT!R23849</f>
        <v>125543409.86</v>
      </c>
      <c r="P1151" s="31">
        <f>[1]consoCURRENT!S23849</f>
        <v>215411003.56</v>
      </c>
      <c r="Q1151" s="31">
        <f>[1]consoCURRENT!T23849</f>
        <v>73756529.049999997</v>
      </c>
      <c r="R1151" s="31">
        <f>[1]consoCURRENT!U23849</f>
        <v>102910414.44</v>
      </c>
      <c r="S1151" s="31">
        <f>[1]consoCURRENT!V23849</f>
        <v>19456672.710000001</v>
      </c>
      <c r="T1151" s="31">
        <f>[1]consoCURRENT!W23849</f>
        <v>112752987.27</v>
      </c>
      <c r="U1151" s="31">
        <f>[1]consoCURRENT!X23849</f>
        <v>73604424.600000009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4">SUM(M1151:Y1151)</f>
        <v>723542555.05000007</v>
      </c>
      <c r="AA1151" s="31">
        <f>D1151-Z1151</f>
        <v>341937444.94999993</v>
      </c>
      <c r="AB1151" s="37">
        <f>Z1151/D1151</f>
        <v>0.67907661809700803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4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4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5">SUM(B1150:B1153)</f>
        <v>1066638000</v>
      </c>
      <c r="C1154" s="39">
        <f t="shared" si="535"/>
        <v>0</v>
      </c>
      <c r="D1154" s="39">
        <f t="shared" si="535"/>
        <v>1066638000</v>
      </c>
      <c r="E1154" s="39">
        <f t="shared" si="535"/>
        <v>341326629.81</v>
      </c>
      <c r="F1154" s="39">
        <f t="shared" si="535"/>
        <v>196435270.44999999</v>
      </c>
      <c r="G1154" s="39">
        <f t="shared" si="535"/>
        <v>186519067.36999997</v>
      </c>
      <c r="H1154" s="39">
        <f t="shared" si="535"/>
        <v>0</v>
      </c>
      <c r="I1154" s="39">
        <f t="shared" si="535"/>
        <v>0</v>
      </c>
      <c r="J1154" s="39">
        <f t="shared" si="535"/>
        <v>0</v>
      </c>
      <c r="K1154" s="39">
        <f t="shared" si="535"/>
        <v>0</v>
      </c>
      <c r="L1154" s="39">
        <f t="shared" si="535"/>
        <v>0</v>
      </c>
      <c r="M1154" s="39">
        <f t="shared" si="535"/>
        <v>0</v>
      </c>
      <c r="N1154" s="39">
        <f t="shared" si="535"/>
        <v>187941.31</v>
      </c>
      <c r="O1154" s="39">
        <f t="shared" si="535"/>
        <v>125625851.36</v>
      </c>
      <c r="P1154" s="39">
        <f t="shared" si="535"/>
        <v>215512837.14000002</v>
      </c>
      <c r="Q1154" s="39">
        <f t="shared" si="535"/>
        <v>73837356.799999997</v>
      </c>
      <c r="R1154" s="39">
        <f t="shared" si="535"/>
        <v>103056713.19</v>
      </c>
      <c r="S1154" s="39">
        <f t="shared" si="535"/>
        <v>19541200.460000001</v>
      </c>
      <c r="T1154" s="39">
        <f t="shared" si="535"/>
        <v>112833815.02</v>
      </c>
      <c r="U1154" s="39">
        <f t="shared" si="535"/>
        <v>73685252.350000009</v>
      </c>
      <c r="V1154" s="39">
        <f t="shared" si="535"/>
        <v>0</v>
      </c>
      <c r="W1154" s="39">
        <f t="shared" si="535"/>
        <v>0</v>
      </c>
      <c r="X1154" s="39">
        <f t="shared" si="535"/>
        <v>0</v>
      </c>
      <c r="Y1154" s="39">
        <f t="shared" si="535"/>
        <v>0</v>
      </c>
      <c r="Z1154" s="39">
        <f t="shared" si="535"/>
        <v>724280967.63000011</v>
      </c>
      <c r="AA1154" s="39">
        <f t="shared" si="535"/>
        <v>342357032.36999995</v>
      </c>
      <c r="AB1154" s="40">
        <f>Z1154/D1154</f>
        <v>0.67903165612888361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6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7">B1155+B1154</f>
        <v>1066638000</v>
      </c>
      <c r="C1156" s="39">
        <f t="shared" si="537"/>
        <v>0</v>
      </c>
      <c r="D1156" s="39">
        <f t="shared" si="537"/>
        <v>1066638000</v>
      </c>
      <c r="E1156" s="39">
        <f t="shared" si="537"/>
        <v>341326629.81</v>
      </c>
      <c r="F1156" s="39">
        <f t="shared" si="537"/>
        <v>196435270.44999999</v>
      </c>
      <c r="G1156" s="39">
        <f t="shared" si="537"/>
        <v>186519067.36999997</v>
      </c>
      <c r="H1156" s="39">
        <f t="shared" si="537"/>
        <v>0</v>
      </c>
      <c r="I1156" s="39">
        <f t="shared" si="537"/>
        <v>0</v>
      </c>
      <c r="J1156" s="39">
        <f t="shared" si="537"/>
        <v>0</v>
      </c>
      <c r="K1156" s="39">
        <f t="shared" si="537"/>
        <v>0</v>
      </c>
      <c r="L1156" s="39">
        <f t="shared" si="537"/>
        <v>0</v>
      </c>
      <c r="M1156" s="39">
        <f t="shared" si="537"/>
        <v>0</v>
      </c>
      <c r="N1156" s="39">
        <f t="shared" si="537"/>
        <v>187941.31</v>
      </c>
      <c r="O1156" s="39">
        <f t="shared" si="537"/>
        <v>125625851.36</v>
      </c>
      <c r="P1156" s="39">
        <f t="shared" si="537"/>
        <v>215512837.14000002</v>
      </c>
      <c r="Q1156" s="39">
        <f t="shared" si="537"/>
        <v>73837356.799999997</v>
      </c>
      <c r="R1156" s="39">
        <f t="shared" si="537"/>
        <v>103056713.19</v>
      </c>
      <c r="S1156" s="39">
        <f t="shared" si="537"/>
        <v>19541200.460000001</v>
      </c>
      <c r="T1156" s="39">
        <f t="shared" si="537"/>
        <v>112833815.02</v>
      </c>
      <c r="U1156" s="39">
        <f t="shared" si="537"/>
        <v>73685252.350000009</v>
      </c>
      <c r="V1156" s="39">
        <f t="shared" si="537"/>
        <v>0</v>
      </c>
      <c r="W1156" s="39">
        <f t="shared" si="537"/>
        <v>0</v>
      </c>
      <c r="X1156" s="39">
        <f t="shared" si="537"/>
        <v>0</v>
      </c>
      <c r="Y1156" s="39">
        <f t="shared" si="537"/>
        <v>0</v>
      </c>
      <c r="Z1156" s="39">
        <f t="shared" si="537"/>
        <v>724280967.63000011</v>
      </c>
      <c r="AA1156" s="39">
        <f t="shared" si="537"/>
        <v>342357032.36999995</v>
      </c>
      <c r="AB1156" s="40">
        <f>Z1156/D1156</f>
        <v>0.67903165612888361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1158000</v>
      </c>
      <c r="C1160" s="31">
        <f>[1]consoCURRENT!F23949</f>
        <v>0</v>
      </c>
      <c r="D1160" s="31">
        <f>[1]consoCURRENT!G23949</f>
        <v>1158000</v>
      </c>
      <c r="E1160" s="31">
        <f>[1]consoCURRENT!H23949</f>
        <v>260483.22999999998</v>
      </c>
      <c r="F1160" s="31">
        <f>[1]consoCURRENT!I23949</f>
        <v>292413.99</v>
      </c>
      <c r="G1160" s="31">
        <f>[1]consoCURRENT!J23949</f>
        <v>170834.63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80827.75</v>
      </c>
      <c r="O1160" s="31">
        <f>[1]consoCURRENT!R23949</f>
        <v>80827.73</v>
      </c>
      <c r="P1160" s="31">
        <f>[1]consoCURRENT!S23949</f>
        <v>98827.75</v>
      </c>
      <c r="Q1160" s="31">
        <f>[1]consoCURRENT!T23949</f>
        <v>76124.42</v>
      </c>
      <c r="R1160" s="31">
        <f>[1]consoCURRENT!U23949</f>
        <v>146298.75</v>
      </c>
      <c r="S1160" s="31">
        <f>[1]consoCURRENT!V23949</f>
        <v>69990.820000000007</v>
      </c>
      <c r="T1160" s="31">
        <f>[1]consoCURRENT!W23949</f>
        <v>90006.88</v>
      </c>
      <c r="U1160" s="31">
        <f>[1]consoCURRENT!X23949</f>
        <v>80827.75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723731.85</v>
      </c>
      <c r="AA1160" s="31">
        <f>D1160-Z1160</f>
        <v>434268.15</v>
      </c>
      <c r="AB1160" s="37">
        <f>Z1160/D1160</f>
        <v>0.62498432642487045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1166003000</v>
      </c>
      <c r="C1161" s="31">
        <f>[1]consoCURRENT!F24062</f>
        <v>-60796000</v>
      </c>
      <c r="D1161" s="31">
        <f>[1]consoCURRENT!G24062</f>
        <v>1105207000</v>
      </c>
      <c r="E1161" s="31">
        <f>[1]consoCURRENT!H24062</f>
        <v>452123752.00999999</v>
      </c>
      <c r="F1161" s="31">
        <f>[1]consoCURRENT!I24062</f>
        <v>61558615.800000004</v>
      </c>
      <c r="G1161" s="31">
        <f>[1]consoCURRENT!J24062</f>
        <v>499417385.25999999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220158863.43000001</v>
      </c>
      <c r="O1161" s="31">
        <f>[1]consoCURRENT!R24062</f>
        <v>147736768.58000001</v>
      </c>
      <c r="P1161" s="31">
        <f>[1]consoCURRENT!S24062</f>
        <v>84228120</v>
      </c>
      <c r="Q1161" s="31">
        <f>[1]consoCURRENT!T24062</f>
        <v>46216469.68</v>
      </c>
      <c r="R1161" s="31">
        <f>[1]consoCURRENT!U24062</f>
        <v>884416.3</v>
      </c>
      <c r="S1161" s="31">
        <f>[1]consoCURRENT!V24062</f>
        <v>14457729.82</v>
      </c>
      <c r="T1161" s="31">
        <f>[1]consoCURRENT!W24062</f>
        <v>244301887.53999999</v>
      </c>
      <c r="U1161" s="31">
        <f>[1]consoCURRENT!X24062</f>
        <v>255115497.72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8">SUM(M1161:Y1161)</f>
        <v>1013099753.0700001</v>
      </c>
      <c r="AA1161" s="31">
        <f>D1161-Z1161</f>
        <v>92107246.929999948</v>
      </c>
      <c r="AB1161" s="37">
        <f>Z1161/D1161</f>
        <v>0.91666063739190939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8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8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39">SUM(B1160:B1163)</f>
        <v>1167161000</v>
      </c>
      <c r="C1164" s="39">
        <f t="shared" si="539"/>
        <v>-60796000</v>
      </c>
      <c r="D1164" s="39">
        <f t="shared" si="539"/>
        <v>1106365000</v>
      </c>
      <c r="E1164" s="39">
        <f t="shared" si="539"/>
        <v>452384235.24000001</v>
      </c>
      <c r="F1164" s="39">
        <f t="shared" si="539"/>
        <v>61851029.790000007</v>
      </c>
      <c r="G1164" s="39">
        <f t="shared" si="539"/>
        <v>499588219.88999999</v>
      </c>
      <c r="H1164" s="39">
        <f t="shared" si="539"/>
        <v>0</v>
      </c>
      <c r="I1164" s="39">
        <f t="shared" si="539"/>
        <v>0</v>
      </c>
      <c r="J1164" s="39">
        <f t="shared" si="539"/>
        <v>0</v>
      </c>
      <c r="K1164" s="39">
        <f t="shared" si="539"/>
        <v>0</v>
      </c>
      <c r="L1164" s="39">
        <f t="shared" si="539"/>
        <v>0</v>
      </c>
      <c r="M1164" s="39">
        <f t="shared" si="539"/>
        <v>0</v>
      </c>
      <c r="N1164" s="39">
        <f t="shared" si="539"/>
        <v>220239691.18000001</v>
      </c>
      <c r="O1164" s="39">
        <f t="shared" si="539"/>
        <v>147817596.31</v>
      </c>
      <c r="P1164" s="39">
        <f t="shared" si="539"/>
        <v>84326947.75</v>
      </c>
      <c r="Q1164" s="39">
        <f t="shared" si="539"/>
        <v>46292594.100000001</v>
      </c>
      <c r="R1164" s="39">
        <f t="shared" si="539"/>
        <v>1030715.05</v>
      </c>
      <c r="S1164" s="39">
        <f t="shared" si="539"/>
        <v>14527720.640000001</v>
      </c>
      <c r="T1164" s="39">
        <f t="shared" si="539"/>
        <v>244391894.41999999</v>
      </c>
      <c r="U1164" s="39">
        <f t="shared" si="539"/>
        <v>255196325.47</v>
      </c>
      <c r="V1164" s="39">
        <f t="shared" si="539"/>
        <v>0</v>
      </c>
      <c r="W1164" s="39">
        <f t="shared" si="539"/>
        <v>0</v>
      </c>
      <c r="X1164" s="39">
        <f t="shared" si="539"/>
        <v>0</v>
      </c>
      <c r="Y1164" s="39">
        <f t="shared" si="539"/>
        <v>0</v>
      </c>
      <c r="Z1164" s="39">
        <f t="shared" si="539"/>
        <v>1013823484.9200001</v>
      </c>
      <c r="AA1164" s="39">
        <f t="shared" si="539"/>
        <v>92541515.079999954</v>
      </c>
      <c r="AB1164" s="40">
        <f>Z1164/D1164</f>
        <v>0.91635534829825604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0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1">B1165+B1164</f>
        <v>1167161000</v>
      </c>
      <c r="C1166" s="39">
        <f t="shared" si="541"/>
        <v>-60796000</v>
      </c>
      <c r="D1166" s="39">
        <f t="shared" si="541"/>
        <v>1106365000</v>
      </c>
      <c r="E1166" s="39">
        <f t="shared" si="541"/>
        <v>452384235.24000001</v>
      </c>
      <c r="F1166" s="39">
        <f t="shared" si="541"/>
        <v>61851029.790000007</v>
      </c>
      <c r="G1166" s="39">
        <f t="shared" si="541"/>
        <v>499588219.88999999</v>
      </c>
      <c r="H1166" s="39">
        <f t="shared" si="541"/>
        <v>0</v>
      </c>
      <c r="I1166" s="39">
        <f t="shared" si="541"/>
        <v>0</v>
      </c>
      <c r="J1166" s="39">
        <f t="shared" si="541"/>
        <v>0</v>
      </c>
      <c r="K1166" s="39">
        <f t="shared" si="541"/>
        <v>0</v>
      </c>
      <c r="L1166" s="39">
        <f t="shared" si="541"/>
        <v>0</v>
      </c>
      <c r="M1166" s="39">
        <f t="shared" si="541"/>
        <v>0</v>
      </c>
      <c r="N1166" s="39">
        <f t="shared" si="541"/>
        <v>220239691.18000001</v>
      </c>
      <c r="O1166" s="39">
        <f t="shared" si="541"/>
        <v>147817596.31</v>
      </c>
      <c r="P1166" s="39">
        <f t="shared" si="541"/>
        <v>84326947.75</v>
      </c>
      <c r="Q1166" s="39">
        <f t="shared" si="541"/>
        <v>46292594.100000001</v>
      </c>
      <c r="R1166" s="39">
        <f t="shared" si="541"/>
        <v>1030715.05</v>
      </c>
      <c r="S1166" s="39">
        <f t="shared" si="541"/>
        <v>14527720.640000001</v>
      </c>
      <c r="T1166" s="39">
        <f t="shared" si="541"/>
        <v>244391894.41999999</v>
      </c>
      <c r="U1166" s="39">
        <f t="shared" si="541"/>
        <v>255196325.47</v>
      </c>
      <c r="V1166" s="39">
        <f t="shared" si="541"/>
        <v>0</v>
      </c>
      <c r="W1166" s="39">
        <f t="shared" si="541"/>
        <v>0</v>
      </c>
      <c r="X1166" s="39">
        <f t="shared" si="541"/>
        <v>0</v>
      </c>
      <c r="Y1166" s="39">
        <f t="shared" si="541"/>
        <v>0</v>
      </c>
      <c r="Z1166" s="39">
        <f t="shared" si="541"/>
        <v>1013823484.9200001</v>
      </c>
      <c r="AA1166" s="39">
        <f t="shared" si="541"/>
        <v>92541515.079999954</v>
      </c>
      <c r="AB1166" s="40">
        <f>Z1166/D1166</f>
        <v>0.91635534829825604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1158000</v>
      </c>
      <c r="C1170" s="31">
        <f>[1]consoCURRENT!F24162</f>
        <v>0</v>
      </c>
      <c r="D1170" s="31">
        <f>[1]consoCURRENT!G24162</f>
        <v>1158000</v>
      </c>
      <c r="E1170" s="31">
        <f>[1]consoCURRENT!H24162</f>
        <v>260483.25</v>
      </c>
      <c r="F1170" s="31">
        <f>[1]consoCURRENT!I24162</f>
        <v>308954.25</v>
      </c>
      <c r="G1170" s="31">
        <f>[1]consoCURRENT!J24162</f>
        <v>162555.5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80827.75</v>
      </c>
      <c r="O1170" s="31">
        <f>[1]consoCURRENT!R24162</f>
        <v>98827.75</v>
      </c>
      <c r="P1170" s="31">
        <f>[1]consoCURRENT!S24162</f>
        <v>80827.75</v>
      </c>
      <c r="Q1170" s="31">
        <f>[1]consoCURRENT!T24162</f>
        <v>80827.75</v>
      </c>
      <c r="R1170" s="31">
        <f>[1]consoCURRENT!U24162</f>
        <v>147298.75</v>
      </c>
      <c r="S1170" s="31">
        <f>[1]consoCURRENT!V24162</f>
        <v>80827.75</v>
      </c>
      <c r="T1170" s="31">
        <f>[1]consoCURRENT!W24162</f>
        <v>80827.75</v>
      </c>
      <c r="U1170" s="31">
        <f>[1]consoCURRENT!X24162</f>
        <v>81727.75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731993</v>
      </c>
      <c r="AA1170" s="31">
        <f>D1170-Z1170</f>
        <v>426007</v>
      </c>
      <c r="AB1170" s="37">
        <f>Z1170/D1170</f>
        <v>0.63211830742659758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1178943000</v>
      </c>
      <c r="C1171" s="31">
        <f>[1]consoCURRENT!F24275</f>
        <v>0</v>
      </c>
      <c r="D1171" s="31">
        <f>[1]consoCURRENT!G24275</f>
        <v>1178943000</v>
      </c>
      <c r="E1171" s="31">
        <f>[1]consoCURRENT!H24275</f>
        <v>303789175.16000003</v>
      </c>
      <c r="F1171" s="31">
        <f>[1]consoCURRENT!I24275</f>
        <v>303631507.44999993</v>
      </c>
      <c r="G1171" s="31">
        <f>[1]consoCURRENT!J24275</f>
        <v>296077386.29999995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270893705.56</v>
      </c>
      <c r="O1171" s="31">
        <f>[1]consoCURRENT!R24275</f>
        <v>1723374.94</v>
      </c>
      <c r="P1171" s="31">
        <f>[1]consoCURRENT!S24275</f>
        <v>31172094.66</v>
      </c>
      <c r="Q1171" s="31">
        <f>[1]consoCURRENT!T24275</f>
        <v>271343667.25</v>
      </c>
      <c r="R1171" s="31">
        <f>[1]consoCURRENT!U24275</f>
        <v>10849457.889999999</v>
      </c>
      <c r="S1171" s="31">
        <f>[1]consoCURRENT!V24275</f>
        <v>21438382.310000002</v>
      </c>
      <c r="T1171" s="31">
        <f>[1]consoCURRENT!W24275</f>
        <v>221663571.99000001</v>
      </c>
      <c r="U1171" s="31">
        <f>[1]consoCURRENT!X24275</f>
        <v>74413814.310000002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2">SUM(M1171:Y1171)</f>
        <v>903498068.91000009</v>
      </c>
      <c r="AA1171" s="31">
        <f>D1171-Z1171</f>
        <v>275444931.08999991</v>
      </c>
      <c r="AB1171" s="37">
        <f>Z1171/D1171</f>
        <v>0.76636280881263985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2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2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3">SUM(B1170:B1173)</f>
        <v>1180101000</v>
      </c>
      <c r="C1174" s="39">
        <f t="shared" si="543"/>
        <v>0</v>
      </c>
      <c r="D1174" s="39">
        <f t="shared" si="543"/>
        <v>1180101000</v>
      </c>
      <c r="E1174" s="39">
        <f t="shared" si="543"/>
        <v>304049658.41000003</v>
      </c>
      <c r="F1174" s="39">
        <f t="shared" si="543"/>
        <v>303940461.69999993</v>
      </c>
      <c r="G1174" s="39">
        <f t="shared" si="543"/>
        <v>296239941.79999995</v>
      </c>
      <c r="H1174" s="39">
        <f t="shared" si="543"/>
        <v>0</v>
      </c>
      <c r="I1174" s="39">
        <f t="shared" si="543"/>
        <v>0</v>
      </c>
      <c r="J1174" s="39">
        <f t="shared" si="543"/>
        <v>0</v>
      </c>
      <c r="K1174" s="39">
        <f t="shared" si="543"/>
        <v>0</v>
      </c>
      <c r="L1174" s="39">
        <f t="shared" si="543"/>
        <v>0</v>
      </c>
      <c r="M1174" s="39">
        <f t="shared" si="543"/>
        <v>0</v>
      </c>
      <c r="N1174" s="39">
        <f t="shared" si="543"/>
        <v>270974533.31</v>
      </c>
      <c r="O1174" s="39">
        <f t="shared" si="543"/>
        <v>1822202.69</v>
      </c>
      <c r="P1174" s="39">
        <f t="shared" si="543"/>
        <v>31252922.41</v>
      </c>
      <c r="Q1174" s="39">
        <f t="shared" si="543"/>
        <v>271424495</v>
      </c>
      <c r="R1174" s="39">
        <f t="shared" si="543"/>
        <v>10996756.639999999</v>
      </c>
      <c r="S1174" s="39">
        <f t="shared" si="543"/>
        <v>21519210.060000002</v>
      </c>
      <c r="T1174" s="39">
        <f t="shared" si="543"/>
        <v>221744399.74000001</v>
      </c>
      <c r="U1174" s="39">
        <f t="shared" si="543"/>
        <v>74495542.060000002</v>
      </c>
      <c r="V1174" s="39">
        <f t="shared" si="543"/>
        <v>0</v>
      </c>
      <c r="W1174" s="39">
        <f t="shared" si="543"/>
        <v>0</v>
      </c>
      <c r="X1174" s="39">
        <f t="shared" si="543"/>
        <v>0</v>
      </c>
      <c r="Y1174" s="39">
        <f t="shared" si="543"/>
        <v>0</v>
      </c>
      <c r="Z1174" s="39">
        <f t="shared" si="543"/>
        <v>904230061.91000009</v>
      </c>
      <c r="AA1174" s="39">
        <f t="shared" si="543"/>
        <v>275870938.08999991</v>
      </c>
      <c r="AB1174" s="40">
        <f>Z1174/D1174</f>
        <v>0.766231078450065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4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5">B1175+B1174</f>
        <v>1180101000</v>
      </c>
      <c r="C1176" s="39">
        <f t="shared" si="545"/>
        <v>0</v>
      </c>
      <c r="D1176" s="39">
        <f t="shared" si="545"/>
        <v>1180101000</v>
      </c>
      <c r="E1176" s="39">
        <f t="shared" si="545"/>
        <v>304049658.41000003</v>
      </c>
      <c r="F1176" s="39">
        <f t="shared" si="545"/>
        <v>303940461.69999993</v>
      </c>
      <c r="G1176" s="39">
        <f t="shared" si="545"/>
        <v>296239941.79999995</v>
      </c>
      <c r="H1176" s="39">
        <f t="shared" si="545"/>
        <v>0</v>
      </c>
      <c r="I1176" s="39">
        <f t="shared" si="545"/>
        <v>0</v>
      </c>
      <c r="J1176" s="39">
        <f t="shared" si="545"/>
        <v>0</v>
      </c>
      <c r="K1176" s="39">
        <f t="shared" si="545"/>
        <v>0</v>
      </c>
      <c r="L1176" s="39">
        <f t="shared" si="545"/>
        <v>0</v>
      </c>
      <c r="M1176" s="39">
        <f t="shared" si="545"/>
        <v>0</v>
      </c>
      <c r="N1176" s="39">
        <f t="shared" si="545"/>
        <v>270974533.31</v>
      </c>
      <c r="O1176" s="39">
        <f t="shared" si="545"/>
        <v>1822202.69</v>
      </c>
      <c r="P1176" s="39">
        <f t="shared" si="545"/>
        <v>31252922.41</v>
      </c>
      <c r="Q1176" s="39">
        <f t="shared" si="545"/>
        <v>271424495</v>
      </c>
      <c r="R1176" s="39">
        <f t="shared" si="545"/>
        <v>10996756.639999999</v>
      </c>
      <c r="S1176" s="39">
        <f t="shared" si="545"/>
        <v>21519210.060000002</v>
      </c>
      <c r="T1176" s="39">
        <f t="shared" si="545"/>
        <v>221744399.74000001</v>
      </c>
      <c r="U1176" s="39">
        <f t="shared" si="545"/>
        <v>74495542.060000002</v>
      </c>
      <c r="V1176" s="39">
        <f t="shared" si="545"/>
        <v>0</v>
      </c>
      <c r="W1176" s="39">
        <f t="shared" si="545"/>
        <v>0</v>
      </c>
      <c r="X1176" s="39">
        <f t="shared" si="545"/>
        <v>0</v>
      </c>
      <c r="Y1176" s="39">
        <f t="shared" si="545"/>
        <v>0</v>
      </c>
      <c r="Z1176" s="39">
        <f t="shared" si="545"/>
        <v>904230061.91000009</v>
      </c>
      <c r="AA1176" s="39">
        <f t="shared" si="545"/>
        <v>275870938.08999991</v>
      </c>
      <c r="AB1176" s="40">
        <f>Z1176/D1176</f>
        <v>0.766231078450065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1158000</v>
      </c>
      <c r="C1180" s="31">
        <f>[1]consoCURRENT!F24375</f>
        <v>0</v>
      </c>
      <c r="D1180" s="31">
        <f>[1]consoCURRENT!G24375</f>
        <v>1158000</v>
      </c>
      <c r="E1180" s="31">
        <f>[1]consoCURRENT!H24375</f>
        <v>260483.25</v>
      </c>
      <c r="F1180" s="31">
        <f>[1]consoCURRENT!I24375</f>
        <v>307954.25</v>
      </c>
      <c r="G1180" s="31">
        <f>[1]consoCURRENT!J24375</f>
        <v>161200.9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80827.75</v>
      </c>
      <c r="O1180" s="31">
        <f>[1]consoCURRENT!R24375</f>
        <v>80827.75</v>
      </c>
      <c r="P1180" s="31">
        <f>[1]consoCURRENT!S24375</f>
        <v>98827.75</v>
      </c>
      <c r="Q1180" s="31">
        <f>[1]consoCURRENT!T24375</f>
        <v>80827.75</v>
      </c>
      <c r="R1180" s="31">
        <f>[1]consoCURRENT!U24375</f>
        <v>146298.75</v>
      </c>
      <c r="S1180" s="31">
        <f>[1]consoCURRENT!V24375</f>
        <v>80827.75</v>
      </c>
      <c r="T1180" s="31">
        <f>[1]consoCURRENT!W24375</f>
        <v>80373.149999999994</v>
      </c>
      <c r="U1180" s="31">
        <f>[1]consoCURRENT!X24375</f>
        <v>80827.75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729638.40000000002</v>
      </c>
      <c r="AA1180" s="31">
        <f>D1180-Z1180</f>
        <v>428361.6</v>
      </c>
      <c r="AB1180" s="37">
        <f>Z1180/D1180</f>
        <v>0.63008497409326425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1510194000</v>
      </c>
      <c r="C1181" s="31">
        <f>[1]consoCURRENT!F24488</f>
        <v>0</v>
      </c>
      <c r="D1181" s="31">
        <f>[1]consoCURRENT!G24488</f>
        <v>1510194000.0000002</v>
      </c>
      <c r="E1181" s="31">
        <f>[1]consoCURRENT!H24488</f>
        <v>552975125.40999997</v>
      </c>
      <c r="F1181" s="31">
        <f>[1]consoCURRENT!I24488</f>
        <v>522121882.74000001</v>
      </c>
      <c r="G1181" s="31">
        <f>[1]consoCURRENT!J24488</f>
        <v>432223512.59000003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51924917.880000003</v>
      </c>
      <c r="O1181" s="31">
        <f>[1]consoCURRENT!R24488</f>
        <v>356925852.39999998</v>
      </c>
      <c r="P1181" s="31">
        <f>[1]consoCURRENT!S24488</f>
        <v>144124355.13</v>
      </c>
      <c r="Q1181" s="31">
        <f>[1]consoCURRENT!T24488</f>
        <v>292424042.28000003</v>
      </c>
      <c r="R1181" s="31">
        <f>[1]consoCURRENT!U24488</f>
        <v>179639029.75000003</v>
      </c>
      <c r="S1181" s="31">
        <f>[1]consoCURRENT!V24488</f>
        <v>50058810.710000001</v>
      </c>
      <c r="T1181" s="31">
        <f>[1]consoCURRENT!W24488</f>
        <v>432200370.81000006</v>
      </c>
      <c r="U1181" s="31">
        <f>[1]consoCURRENT!X24488</f>
        <v>23141.78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6">SUM(M1181:Y1181)</f>
        <v>1507320520.74</v>
      </c>
      <c r="AA1181" s="31">
        <f>D1181-Z1181</f>
        <v>2873479.2600002289</v>
      </c>
      <c r="AB1181" s="37">
        <f>Z1181/D1181</f>
        <v>0.9980972780583155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6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6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7">SUM(B1180:B1183)</f>
        <v>1511352000</v>
      </c>
      <c r="C1184" s="39">
        <f t="shared" si="547"/>
        <v>0</v>
      </c>
      <c r="D1184" s="39">
        <f t="shared" si="547"/>
        <v>1511352000.0000002</v>
      </c>
      <c r="E1184" s="39">
        <f t="shared" si="547"/>
        <v>553235608.65999997</v>
      </c>
      <c r="F1184" s="39">
        <f t="shared" si="547"/>
        <v>522429836.99000001</v>
      </c>
      <c r="G1184" s="39">
        <f t="shared" si="547"/>
        <v>432384713.49000001</v>
      </c>
      <c r="H1184" s="39">
        <f t="shared" si="547"/>
        <v>0</v>
      </c>
      <c r="I1184" s="39">
        <f t="shared" si="547"/>
        <v>0</v>
      </c>
      <c r="J1184" s="39">
        <f t="shared" si="547"/>
        <v>0</v>
      </c>
      <c r="K1184" s="39">
        <f t="shared" si="547"/>
        <v>0</v>
      </c>
      <c r="L1184" s="39">
        <f t="shared" si="547"/>
        <v>0</v>
      </c>
      <c r="M1184" s="39">
        <f t="shared" si="547"/>
        <v>0</v>
      </c>
      <c r="N1184" s="39">
        <f t="shared" si="547"/>
        <v>52005745.630000003</v>
      </c>
      <c r="O1184" s="39">
        <f t="shared" si="547"/>
        <v>357006680.14999998</v>
      </c>
      <c r="P1184" s="39">
        <f t="shared" si="547"/>
        <v>144223182.88</v>
      </c>
      <c r="Q1184" s="39">
        <f t="shared" si="547"/>
        <v>292504870.03000003</v>
      </c>
      <c r="R1184" s="39">
        <f t="shared" si="547"/>
        <v>179785328.50000003</v>
      </c>
      <c r="S1184" s="39">
        <f t="shared" si="547"/>
        <v>50139638.460000001</v>
      </c>
      <c r="T1184" s="39">
        <f t="shared" si="547"/>
        <v>432280743.96000004</v>
      </c>
      <c r="U1184" s="39">
        <f t="shared" si="547"/>
        <v>103969.53</v>
      </c>
      <c r="V1184" s="39">
        <f t="shared" si="547"/>
        <v>0</v>
      </c>
      <c r="W1184" s="39">
        <f t="shared" si="547"/>
        <v>0</v>
      </c>
      <c r="X1184" s="39">
        <f t="shared" si="547"/>
        <v>0</v>
      </c>
      <c r="Y1184" s="39">
        <f t="shared" si="547"/>
        <v>0</v>
      </c>
      <c r="Z1184" s="39">
        <f t="shared" si="547"/>
        <v>1508050159.1400001</v>
      </c>
      <c r="AA1184" s="39">
        <f t="shared" si="547"/>
        <v>3301840.860000229</v>
      </c>
      <c r="AB1184" s="40">
        <f>Z1184/D1184</f>
        <v>0.99781530652025463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8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49">B1185+B1184</f>
        <v>1511352000</v>
      </c>
      <c r="C1186" s="39">
        <f t="shared" si="549"/>
        <v>0</v>
      </c>
      <c r="D1186" s="39">
        <f t="shared" si="549"/>
        <v>1511352000.0000002</v>
      </c>
      <c r="E1186" s="39">
        <f t="shared" si="549"/>
        <v>553235608.65999997</v>
      </c>
      <c r="F1186" s="39">
        <f t="shared" si="549"/>
        <v>522429836.99000001</v>
      </c>
      <c r="G1186" s="39">
        <f t="shared" si="549"/>
        <v>432384713.49000001</v>
      </c>
      <c r="H1186" s="39">
        <f t="shared" si="549"/>
        <v>0</v>
      </c>
      <c r="I1186" s="39">
        <f t="shared" si="549"/>
        <v>0</v>
      </c>
      <c r="J1186" s="39">
        <f t="shared" si="549"/>
        <v>0</v>
      </c>
      <c r="K1186" s="39">
        <f t="shared" si="549"/>
        <v>0</v>
      </c>
      <c r="L1186" s="39">
        <f t="shared" si="549"/>
        <v>0</v>
      </c>
      <c r="M1186" s="39">
        <f t="shared" si="549"/>
        <v>0</v>
      </c>
      <c r="N1186" s="39">
        <f t="shared" si="549"/>
        <v>52005745.630000003</v>
      </c>
      <c r="O1186" s="39">
        <f t="shared" si="549"/>
        <v>357006680.14999998</v>
      </c>
      <c r="P1186" s="39">
        <f t="shared" si="549"/>
        <v>144223182.88</v>
      </c>
      <c r="Q1186" s="39">
        <f t="shared" si="549"/>
        <v>292504870.03000003</v>
      </c>
      <c r="R1186" s="39">
        <f t="shared" si="549"/>
        <v>179785328.50000003</v>
      </c>
      <c r="S1186" s="39">
        <f t="shared" si="549"/>
        <v>50139638.460000001</v>
      </c>
      <c r="T1186" s="39">
        <f t="shared" si="549"/>
        <v>432280743.96000004</v>
      </c>
      <c r="U1186" s="39">
        <f t="shared" si="549"/>
        <v>103969.53</v>
      </c>
      <c r="V1186" s="39">
        <f t="shared" si="549"/>
        <v>0</v>
      </c>
      <c r="W1186" s="39">
        <f t="shared" si="549"/>
        <v>0</v>
      </c>
      <c r="X1186" s="39">
        <f t="shared" si="549"/>
        <v>0</v>
      </c>
      <c r="Y1186" s="39">
        <f t="shared" si="549"/>
        <v>0</v>
      </c>
      <c r="Z1186" s="39">
        <f t="shared" si="549"/>
        <v>1508050159.1400001</v>
      </c>
      <c r="AA1186" s="39">
        <f t="shared" si="549"/>
        <v>3301840.860000229</v>
      </c>
      <c r="AB1186" s="40">
        <f>Z1186/D1186</f>
        <v>0.99781530652025463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1158000</v>
      </c>
      <c r="C1190" s="31">
        <f>[1]consoCURRENT!F24588</f>
        <v>0</v>
      </c>
      <c r="D1190" s="31">
        <f>[1]consoCURRENT!G24588</f>
        <v>1158000</v>
      </c>
      <c r="E1190" s="31">
        <f>[1]consoCURRENT!H24588</f>
        <v>475896.25</v>
      </c>
      <c r="F1190" s="31">
        <f>[1]consoCURRENT!I24588</f>
        <v>94291.25</v>
      </c>
      <c r="G1190" s="31">
        <f>[1]consoCURRENT!J24588</f>
        <v>164305.5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438182.75</v>
      </c>
      <c r="O1190" s="31">
        <f>[1]consoCURRENT!R24588</f>
        <v>9356.75</v>
      </c>
      <c r="P1190" s="31">
        <f>[1]consoCURRENT!S24588</f>
        <v>28356.75</v>
      </c>
      <c r="Q1190" s="31">
        <f>[1]consoCURRENT!T24588</f>
        <v>750</v>
      </c>
      <c r="R1190" s="31">
        <f>[1]consoCURRENT!U24588</f>
        <v>74827.75</v>
      </c>
      <c r="S1190" s="31">
        <f>[1]consoCURRENT!V24588</f>
        <v>18713.5</v>
      </c>
      <c r="T1190" s="31">
        <f>[1]consoCURRENT!W24588</f>
        <v>71471</v>
      </c>
      <c r="U1190" s="31">
        <f>[1]consoCURRENT!X24588</f>
        <v>92834.5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734493</v>
      </c>
      <c r="AA1190" s="31">
        <f>D1190-Z1190</f>
        <v>423507</v>
      </c>
      <c r="AB1190" s="37">
        <f>Z1190/D1190</f>
        <v>0.6342772020725389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1652679000</v>
      </c>
      <c r="C1191" s="31">
        <f>[1]consoCURRENT!F24701</f>
        <v>0</v>
      </c>
      <c r="D1191" s="31">
        <f>[1]consoCURRENT!G24701</f>
        <v>1652679000</v>
      </c>
      <c r="E1191" s="31">
        <f>[1]consoCURRENT!H24701</f>
        <v>498347011.15999997</v>
      </c>
      <c r="F1191" s="31">
        <f>[1]consoCURRENT!I24701</f>
        <v>417662952.30000001</v>
      </c>
      <c r="G1191" s="31">
        <f>[1]consoCURRENT!J24701</f>
        <v>236108670.82000002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207389333.43000001</v>
      </c>
      <c r="O1191" s="31">
        <f>[1]consoCURRENT!R24701</f>
        <v>124172939.42999999</v>
      </c>
      <c r="P1191" s="31">
        <f>[1]consoCURRENT!S24701</f>
        <v>166784738.29999998</v>
      </c>
      <c r="Q1191" s="31">
        <f>[1]consoCURRENT!T24701</f>
        <v>183488469.10999998</v>
      </c>
      <c r="R1191" s="31">
        <f>[1]consoCURRENT!U24701</f>
        <v>100782796.98</v>
      </c>
      <c r="S1191" s="31">
        <f>[1]consoCURRENT!V24701</f>
        <v>133391686.21000001</v>
      </c>
      <c r="T1191" s="31">
        <f>[1]consoCURRENT!W24701</f>
        <v>160878996.57000002</v>
      </c>
      <c r="U1191" s="31">
        <f>[1]consoCURRENT!X24701</f>
        <v>75229674.25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0">SUM(M1191:Y1191)</f>
        <v>1152118634.28</v>
      </c>
      <c r="AA1191" s="31">
        <f>D1191-Z1191</f>
        <v>500560365.72000003</v>
      </c>
      <c r="AB1191" s="37">
        <f>Z1191/D1191</f>
        <v>0.69712184536743071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0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0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1">SUM(B1190:B1193)</f>
        <v>1653837000</v>
      </c>
      <c r="C1194" s="39">
        <f t="shared" si="551"/>
        <v>0</v>
      </c>
      <c r="D1194" s="39">
        <f t="shared" si="551"/>
        <v>1653837000</v>
      </c>
      <c r="E1194" s="39">
        <f t="shared" si="551"/>
        <v>498822907.40999997</v>
      </c>
      <c r="F1194" s="39">
        <f t="shared" si="551"/>
        <v>417757243.55000001</v>
      </c>
      <c r="G1194" s="39">
        <f t="shared" si="551"/>
        <v>236272976.32000002</v>
      </c>
      <c r="H1194" s="39">
        <f t="shared" si="551"/>
        <v>0</v>
      </c>
      <c r="I1194" s="39">
        <f t="shared" si="551"/>
        <v>0</v>
      </c>
      <c r="J1194" s="39">
        <f t="shared" si="551"/>
        <v>0</v>
      </c>
      <c r="K1194" s="39">
        <f t="shared" si="551"/>
        <v>0</v>
      </c>
      <c r="L1194" s="39">
        <f t="shared" si="551"/>
        <v>0</v>
      </c>
      <c r="M1194" s="39">
        <f t="shared" si="551"/>
        <v>0</v>
      </c>
      <c r="N1194" s="39">
        <f t="shared" si="551"/>
        <v>207827516.18000001</v>
      </c>
      <c r="O1194" s="39">
        <f t="shared" si="551"/>
        <v>124182296.17999999</v>
      </c>
      <c r="P1194" s="39">
        <f t="shared" si="551"/>
        <v>166813095.04999998</v>
      </c>
      <c r="Q1194" s="39">
        <f t="shared" si="551"/>
        <v>183489219.10999998</v>
      </c>
      <c r="R1194" s="39">
        <f t="shared" si="551"/>
        <v>100857624.73</v>
      </c>
      <c r="S1194" s="39">
        <f t="shared" si="551"/>
        <v>133410399.71000001</v>
      </c>
      <c r="T1194" s="39">
        <f t="shared" si="551"/>
        <v>160950467.57000002</v>
      </c>
      <c r="U1194" s="39">
        <f t="shared" si="551"/>
        <v>75322508.75</v>
      </c>
      <c r="V1194" s="39">
        <f t="shared" si="551"/>
        <v>0</v>
      </c>
      <c r="W1194" s="39">
        <f t="shared" si="551"/>
        <v>0</v>
      </c>
      <c r="X1194" s="39">
        <f t="shared" si="551"/>
        <v>0</v>
      </c>
      <c r="Y1194" s="39">
        <f t="shared" si="551"/>
        <v>0</v>
      </c>
      <c r="Z1194" s="39">
        <f t="shared" si="551"/>
        <v>1152853127.28</v>
      </c>
      <c r="AA1194" s="39">
        <f t="shared" si="551"/>
        <v>500983872.72000003</v>
      </c>
      <c r="AB1194" s="40">
        <f>Z1194/D1194</f>
        <v>0.69707784218154512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2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3">B1195+B1194</f>
        <v>1653837000</v>
      </c>
      <c r="C1196" s="39">
        <f t="shared" si="553"/>
        <v>0</v>
      </c>
      <c r="D1196" s="39">
        <f t="shared" si="553"/>
        <v>1653837000</v>
      </c>
      <c r="E1196" s="39">
        <f t="shared" si="553"/>
        <v>498822907.40999997</v>
      </c>
      <c r="F1196" s="39">
        <f t="shared" si="553"/>
        <v>417757243.55000001</v>
      </c>
      <c r="G1196" s="39">
        <f t="shared" si="553"/>
        <v>236272976.32000002</v>
      </c>
      <c r="H1196" s="39">
        <f t="shared" si="553"/>
        <v>0</v>
      </c>
      <c r="I1196" s="39">
        <f t="shared" si="553"/>
        <v>0</v>
      </c>
      <c r="J1196" s="39">
        <f t="shared" si="553"/>
        <v>0</v>
      </c>
      <c r="K1196" s="39">
        <f t="shared" si="553"/>
        <v>0</v>
      </c>
      <c r="L1196" s="39">
        <f t="shared" si="553"/>
        <v>0</v>
      </c>
      <c r="M1196" s="39">
        <f t="shared" si="553"/>
        <v>0</v>
      </c>
      <c r="N1196" s="39">
        <f t="shared" si="553"/>
        <v>207827516.18000001</v>
      </c>
      <c r="O1196" s="39">
        <f t="shared" si="553"/>
        <v>124182296.17999999</v>
      </c>
      <c r="P1196" s="39">
        <f t="shared" si="553"/>
        <v>166813095.04999998</v>
      </c>
      <c r="Q1196" s="39">
        <f t="shared" si="553"/>
        <v>183489219.10999998</v>
      </c>
      <c r="R1196" s="39">
        <f t="shared" si="553"/>
        <v>100857624.73</v>
      </c>
      <c r="S1196" s="39">
        <f t="shared" si="553"/>
        <v>133410399.71000001</v>
      </c>
      <c r="T1196" s="39">
        <f t="shared" si="553"/>
        <v>160950467.57000002</v>
      </c>
      <c r="U1196" s="39">
        <f t="shared" si="553"/>
        <v>75322508.75</v>
      </c>
      <c r="V1196" s="39">
        <f t="shared" si="553"/>
        <v>0</v>
      </c>
      <c r="W1196" s="39">
        <f t="shared" si="553"/>
        <v>0</v>
      </c>
      <c r="X1196" s="39">
        <f t="shared" si="553"/>
        <v>0</v>
      </c>
      <c r="Y1196" s="39">
        <f t="shared" si="553"/>
        <v>0</v>
      </c>
      <c r="Z1196" s="39">
        <f t="shared" si="553"/>
        <v>1152853127.28</v>
      </c>
      <c r="AA1196" s="39">
        <f t="shared" si="553"/>
        <v>500983872.72000003</v>
      </c>
      <c r="AB1196" s="40">
        <f>Z1196/D1196</f>
        <v>0.69707784218154512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</row>
    <row r="1199" spans="1:29" s="33" customFormat="1" ht="15" customHeight="1" x14ac:dyDescent="0.25">
      <c r="A1199" s="46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1158000</v>
      </c>
      <c r="C1200" s="31">
        <f>[1]consoCURRENT!F24801</f>
        <v>0</v>
      </c>
      <c r="D1200" s="31">
        <f>[1]consoCURRENT!G24801</f>
        <v>1158000</v>
      </c>
      <c r="E1200" s="31">
        <f>[1]consoCURRENT!H24801</f>
        <v>263428.25</v>
      </c>
      <c r="F1200" s="31">
        <f>[1]consoCURRENT!I24801</f>
        <v>307954.25</v>
      </c>
      <c r="G1200" s="31">
        <f>[1]consoCURRENT!J24801</f>
        <v>163705.5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9060.5899999999965</v>
      </c>
      <c r="O1200" s="31">
        <f>[1]consoCURRENT!R24801</f>
        <v>152594.91</v>
      </c>
      <c r="P1200" s="31">
        <f>[1]consoCURRENT!S24801</f>
        <v>101772.75</v>
      </c>
      <c r="Q1200" s="31">
        <f>[1]consoCURRENT!T24801</f>
        <v>80827.75</v>
      </c>
      <c r="R1200" s="31">
        <f>[1]consoCURRENT!U24801</f>
        <v>146298.75</v>
      </c>
      <c r="S1200" s="31">
        <f>[1]consoCURRENT!V24801</f>
        <v>80827.75</v>
      </c>
      <c r="T1200" s="31">
        <f>[1]consoCURRENT!W24801</f>
        <v>71471</v>
      </c>
      <c r="U1200" s="31">
        <f>[1]consoCURRENT!X24801</f>
        <v>92234.5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735088</v>
      </c>
      <c r="AA1200" s="31">
        <f>D1200-Z1200</f>
        <v>422912</v>
      </c>
      <c r="AB1200" s="37">
        <f>Z1200/D1200</f>
        <v>0.63479101899827284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1036807000</v>
      </c>
      <c r="C1201" s="31">
        <f>[1]consoCURRENT!F24914</f>
        <v>0</v>
      </c>
      <c r="D1201" s="31">
        <f>[1]consoCURRENT!G24914</f>
        <v>1036807000</v>
      </c>
      <c r="E1201" s="31">
        <f>[1]consoCURRENT!H24914</f>
        <v>282120199.19</v>
      </c>
      <c r="F1201" s="31">
        <f>[1]consoCURRENT!I24914</f>
        <v>220971621.63</v>
      </c>
      <c r="G1201" s="31">
        <f>[1]consoCURRENT!J24914</f>
        <v>325168770.31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19338000</v>
      </c>
      <c r="O1201" s="31">
        <f>[1]consoCURRENT!R24914</f>
        <v>87678218.030000001</v>
      </c>
      <c r="P1201" s="31">
        <f>[1]consoCURRENT!S24914</f>
        <v>175103981.16</v>
      </c>
      <c r="Q1201" s="31">
        <f>[1]consoCURRENT!T24914</f>
        <v>150219601.66</v>
      </c>
      <c r="R1201" s="31">
        <f>[1]consoCURRENT!U24914</f>
        <v>24059891.530000001</v>
      </c>
      <c r="S1201" s="31">
        <f>[1]consoCURRENT!V24914</f>
        <v>46692128.439999998</v>
      </c>
      <c r="T1201" s="31">
        <f>[1]consoCURRENT!W24914</f>
        <v>276922230.02000004</v>
      </c>
      <c r="U1201" s="31">
        <f>[1]consoCURRENT!X24914</f>
        <v>48246540.289999999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4">SUM(M1201:Y1201)</f>
        <v>828260591.13</v>
      </c>
      <c r="AA1201" s="31">
        <f>D1201-Z1201</f>
        <v>208546408.87</v>
      </c>
      <c r="AB1201" s="37">
        <f>Z1201/D1201</f>
        <v>0.79885705934662865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4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4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5">SUM(B1200:B1203)</f>
        <v>1037965000</v>
      </c>
      <c r="C1204" s="39">
        <f t="shared" si="555"/>
        <v>0</v>
      </c>
      <c r="D1204" s="39">
        <f t="shared" si="555"/>
        <v>1037965000</v>
      </c>
      <c r="E1204" s="39">
        <f t="shared" si="555"/>
        <v>282383627.44</v>
      </c>
      <c r="F1204" s="39">
        <f t="shared" si="555"/>
        <v>221279575.88</v>
      </c>
      <c r="G1204" s="39">
        <f t="shared" si="555"/>
        <v>325332475.81</v>
      </c>
      <c r="H1204" s="39">
        <f t="shared" si="555"/>
        <v>0</v>
      </c>
      <c r="I1204" s="39">
        <f t="shared" si="555"/>
        <v>0</v>
      </c>
      <c r="J1204" s="39">
        <f t="shared" si="555"/>
        <v>0</v>
      </c>
      <c r="K1204" s="39">
        <f t="shared" si="555"/>
        <v>0</v>
      </c>
      <c r="L1204" s="39">
        <f t="shared" si="555"/>
        <v>0</v>
      </c>
      <c r="M1204" s="39">
        <f t="shared" si="555"/>
        <v>0</v>
      </c>
      <c r="N1204" s="39">
        <f t="shared" si="555"/>
        <v>19347060.59</v>
      </c>
      <c r="O1204" s="39">
        <f t="shared" si="555"/>
        <v>87830812.939999998</v>
      </c>
      <c r="P1204" s="39">
        <f t="shared" si="555"/>
        <v>175205753.91</v>
      </c>
      <c r="Q1204" s="39">
        <f t="shared" si="555"/>
        <v>150300429.41</v>
      </c>
      <c r="R1204" s="39">
        <f t="shared" si="555"/>
        <v>24206190.280000001</v>
      </c>
      <c r="S1204" s="39">
        <f t="shared" si="555"/>
        <v>46772956.189999998</v>
      </c>
      <c r="T1204" s="39">
        <f t="shared" si="555"/>
        <v>276993701.02000004</v>
      </c>
      <c r="U1204" s="39">
        <f t="shared" si="555"/>
        <v>48338774.789999999</v>
      </c>
      <c r="V1204" s="39">
        <f t="shared" si="555"/>
        <v>0</v>
      </c>
      <c r="W1204" s="39">
        <f t="shared" si="555"/>
        <v>0</v>
      </c>
      <c r="X1204" s="39">
        <f t="shared" si="555"/>
        <v>0</v>
      </c>
      <c r="Y1204" s="39">
        <f t="shared" si="555"/>
        <v>0</v>
      </c>
      <c r="Z1204" s="39">
        <f t="shared" si="555"/>
        <v>828995679.13</v>
      </c>
      <c r="AA1204" s="39">
        <f t="shared" si="555"/>
        <v>208969320.87</v>
      </c>
      <c r="AB1204" s="40">
        <f>Z1204/D1204</f>
        <v>0.79867401996213749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6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7">B1205+B1204</f>
        <v>1037965000</v>
      </c>
      <c r="C1206" s="39">
        <f t="shared" si="557"/>
        <v>0</v>
      </c>
      <c r="D1206" s="39">
        <f t="shared" si="557"/>
        <v>1037965000</v>
      </c>
      <c r="E1206" s="39">
        <f t="shared" si="557"/>
        <v>282383627.44</v>
      </c>
      <c r="F1206" s="39">
        <f t="shared" si="557"/>
        <v>221279575.88</v>
      </c>
      <c r="G1206" s="39">
        <f t="shared" si="557"/>
        <v>325332475.81</v>
      </c>
      <c r="H1206" s="39">
        <f t="shared" si="557"/>
        <v>0</v>
      </c>
      <c r="I1206" s="39">
        <f t="shared" si="557"/>
        <v>0</v>
      </c>
      <c r="J1206" s="39">
        <f t="shared" si="557"/>
        <v>0</v>
      </c>
      <c r="K1206" s="39">
        <f t="shared" si="557"/>
        <v>0</v>
      </c>
      <c r="L1206" s="39">
        <f t="shared" si="557"/>
        <v>0</v>
      </c>
      <c r="M1206" s="39">
        <f t="shared" si="557"/>
        <v>0</v>
      </c>
      <c r="N1206" s="39">
        <f t="shared" si="557"/>
        <v>19347060.59</v>
      </c>
      <c r="O1206" s="39">
        <f t="shared" si="557"/>
        <v>87830812.939999998</v>
      </c>
      <c r="P1206" s="39">
        <f t="shared" si="557"/>
        <v>175205753.91</v>
      </c>
      <c r="Q1206" s="39">
        <f t="shared" si="557"/>
        <v>150300429.41</v>
      </c>
      <c r="R1206" s="39">
        <f t="shared" si="557"/>
        <v>24206190.280000001</v>
      </c>
      <c r="S1206" s="39">
        <f t="shared" si="557"/>
        <v>46772956.189999998</v>
      </c>
      <c r="T1206" s="39">
        <f t="shared" si="557"/>
        <v>276993701.02000004</v>
      </c>
      <c r="U1206" s="39">
        <f t="shared" si="557"/>
        <v>48338774.789999999</v>
      </c>
      <c r="V1206" s="39">
        <f t="shared" si="557"/>
        <v>0</v>
      </c>
      <c r="W1206" s="39">
        <f t="shared" si="557"/>
        <v>0</v>
      </c>
      <c r="X1206" s="39">
        <f t="shared" si="557"/>
        <v>0</v>
      </c>
      <c r="Y1206" s="39">
        <f t="shared" si="557"/>
        <v>0</v>
      </c>
      <c r="Z1206" s="39">
        <f t="shared" si="557"/>
        <v>828995679.13</v>
      </c>
      <c r="AA1206" s="39">
        <f t="shared" si="557"/>
        <v>208969320.87</v>
      </c>
      <c r="AB1206" s="40">
        <f>Z1206/D1206</f>
        <v>0.79867401996213749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1158000</v>
      </c>
      <c r="C1210" s="31">
        <f>[1]consoCURRENT!F25014</f>
        <v>0</v>
      </c>
      <c r="D1210" s="31">
        <f>[1]consoCURRENT!G25014</f>
        <v>1158000</v>
      </c>
      <c r="E1210" s="31">
        <f>[1]consoCURRENT!H25014</f>
        <v>262083.25</v>
      </c>
      <c r="F1210" s="31">
        <f>[1]consoCURRENT!I25014</f>
        <v>309004.25</v>
      </c>
      <c r="G1210" s="31">
        <f>[1]consoCURRENT!J25014</f>
        <v>160455.27000000002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80827.75</v>
      </c>
      <c r="O1210" s="31">
        <f>[1]consoCURRENT!R25014</f>
        <v>81877.75</v>
      </c>
      <c r="P1210" s="31">
        <f>[1]consoCURRENT!S25014</f>
        <v>99377.749999999985</v>
      </c>
      <c r="Q1210" s="31">
        <f>[1]consoCURRENT!T25014</f>
        <v>81377.749999999985</v>
      </c>
      <c r="R1210" s="31">
        <f>[1]consoCURRENT!U25014</f>
        <v>218269.75000000003</v>
      </c>
      <c r="S1210" s="31">
        <f>[1]consoCURRENT!V25014</f>
        <v>9356.75</v>
      </c>
      <c r="T1210" s="31">
        <f>[1]consoCURRENT!W25014</f>
        <v>79627.520000000004</v>
      </c>
      <c r="U1210" s="31">
        <f>[1]consoCURRENT!X25014</f>
        <v>80827.75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731542.77</v>
      </c>
      <c r="AA1210" s="31">
        <f>D1210-Z1210</f>
        <v>426457.23</v>
      </c>
      <c r="AB1210" s="37">
        <f>Z1210/D1210</f>
        <v>0.63172950777202075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1075969000</v>
      </c>
      <c r="C1211" s="31">
        <f>[1]consoCURRENT!F25127</f>
        <v>0</v>
      </c>
      <c r="D1211" s="31">
        <f>[1]consoCURRENT!G25127</f>
        <v>1075969000</v>
      </c>
      <c r="E1211" s="31">
        <f>[1]consoCURRENT!H25127</f>
        <v>267529378.57000002</v>
      </c>
      <c r="F1211" s="31">
        <f>[1]consoCURRENT!I25127</f>
        <v>498776514.22000003</v>
      </c>
      <c r="G1211" s="31">
        <f>[1]consoCURRENT!J25127</f>
        <v>37494926.210000001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241897464.16999999</v>
      </c>
      <c r="O1211" s="31">
        <f>[1]consoCURRENT!R25127</f>
        <v>15557005.41</v>
      </c>
      <c r="P1211" s="31">
        <f>[1]consoCURRENT!S25127</f>
        <v>10074908.989999998</v>
      </c>
      <c r="Q1211" s="31">
        <f>[1]consoCURRENT!T25127</f>
        <v>246949520.76999998</v>
      </c>
      <c r="R1211" s="31">
        <f>[1]consoCURRENT!U25127</f>
        <v>16922548.34</v>
      </c>
      <c r="S1211" s="31">
        <f>[1]consoCURRENT!V25127</f>
        <v>234904445.11000001</v>
      </c>
      <c r="T1211" s="31">
        <f>[1]consoCURRENT!W25127</f>
        <v>40455483.289999999</v>
      </c>
      <c r="U1211" s="31">
        <f>[1]consoCURRENT!X25127</f>
        <v>-2960557.08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8">SUM(M1211:Y1211)</f>
        <v>803800818.99999988</v>
      </c>
      <c r="AA1211" s="31">
        <f>D1211-Z1211</f>
        <v>272168181.00000012</v>
      </c>
      <c r="AB1211" s="37">
        <f>Z1211/D1211</f>
        <v>0.74704830622443574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8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8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59">SUM(B1210:B1213)</f>
        <v>1077127000</v>
      </c>
      <c r="C1214" s="39">
        <f t="shared" si="559"/>
        <v>0</v>
      </c>
      <c r="D1214" s="39">
        <f t="shared" si="559"/>
        <v>1077127000</v>
      </c>
      <c r="E1214" s="39">
        <f t="shared" si="559"/>
        <v>267791461.82000002</v>
      </c>
      <c r="F1214" s="39">
        <f t="shared" si="559"/>
        <v>499085518.47000003</v>
      </c>
      <c r="G1214" s="39">
        <f t="shared" si="559"/>
        <v>37655381.480000004</v>
      </c>
      <c r="H1214" s="39">
        <f t="shared" si="559"/>
        <v>0</v>
      </c>
      <c r="I1214" s="39">
        <f t="shared" si="559"/>
        <v>0</v>
      </c>
      <c r="J1214" s="39">
        <f t="shared" si="559"/>
        <v>0</v>
      </c>
      <c r="K1214" s="39">
        <f t="shared" si="559"/>
        <v>0</v>
      </c>
      <c r="L1214" s="39">
        <f t="shared" si="559"/>
        <v>0</v>
      </c>
      <c r="M1214" s="39">
        <f t="shared" si="559"/>
        <v>0</v>
      </c>
      <c r="N1214" s="39">
        <f t="shared" si="559"/>
        <v>241978291.91999999</v>
      </c>
      <c r="O1214" s="39">
        <f t="shared" si="559"/>
        <v>15638883.16</v>
      </c>
      <c r="P1214" s="39">
        <f t="shared" si="559"/>
        <v>10174286.739999998</v>
      </c>
      <c r="Q1214" s="39">
        <f t="shared" si="559"/>
        <v>247030898.51999998</v>
      </c>
      <c r="R1214" s="39">
        <f t="shared" si="559"/>
        <v>17140818.09</v>
      </c>
      <c r="S1214" s="39">
        <f t="shared" si="559"/>
        <v>234913801.86000001</v>
      </c>
      <c r="T1214" s="39">
        <f t="shared" si="559"/>
        <v>40535110.810000002</v>
      </c>
      <c r="U1214" s="39">
        <f t="shared" si="559"/>
        <v>-2879729.33</v>
      </c>
      <c r="V1214" s="39">
        <f t="shared" si="559"/>
        <v>0</v>
      </c>
      <c r="W1214" s="39">
        <f t="shared" si="559"/>
        <v>0</v>
      </c>
      <c r="X1214" s="39">
        <f t="shared" si="559"/>
        <v>0</v>
      </c>
      <c r="Y1214" s="39">
        <f t="shared" si="559"/>
        <v>0</v>
      </c>
      <c r="Z1214" s="39">
        <f t="shared" si="559"/>
        <v>804532361.76999986</v>
      </c>
      <c r="AA1214" s="39">
        <f t="shared" si="559"/>
        <v>272594638.23000014</v>
      </c>
      <c r="AB1214" s="40">
        <f>Z1214/D1214</f>
        <v>0.74692432904383588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0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1">B1215+B1214</f>
        <v>1077127000</v>
      </c>
      <c r="C1216" s="39">
        <f t="shared" si="561"/>
        <v>0</v>
      </c>
      <c r="D1216" s="39">
        <f t="shared" si="561"/>
        <v>1077127000</v>
      </c>
      <c r="E1216" s="39">
        <f t="shared" si="561"/>
        <v>267791461.82000002</v>
      </c>
      <c r="F1216" s="39">
        <f t="shared" si="561"/>
        <v>499085518.47000003</v>
      </c>
      <c r="G1216" s="39">
        <f t="shared" si="561"/>
        <v>37655381.480000004</v>
      </c>
      <c r="H1216" s="39">
        <f t="shared" si="561"/>
        <v>0</v>
      </c>
      <c r="I1216" s="39">
        <f t="shared" si="561"/>
        <v>0</v>
      </c>
      <c r="J1216" s="39">
        <f t="shared" si="561"/>
        <v>0</v>
      </c>
      <c r="K1216" s="39">
        <f t="shared" si="561"/>
        <v>0</v>
      </c>
      <c r="L1216" s="39">
        <f t="shared" si="561"/>
        <v>0</v>
      </c>
      <c r="M1216" s="39">
        <f t="shared" si="561"/>
        <v>0</v>
      </c>
      <c r="N1216" s="39">
        <f t="shared" si="561"/>
        <v>241978291.91999999</v>
      </c>
      <c r="O1216" s="39">
        <f t="shared" si="561"/>
        <v>15638883.16</v>
      </c>
      <c r="P1216" s="39">
        <f t="shared" si="561"/>
        <v>10174286.739999998</v>
      </c>
      <c r="Q1216" s="39">
        <f t="shared" si="561"/>
        <v>247030898.51999998</v>
      </c>
      <c r="R1216" s="39">
        <f t="shared" si="561"/>
        <v>17140818.09</v>
      </c>
      <c r="S1216" s="39">
        <f t="shared" si="561"/>
        <v>234913801.86000001</v>
      </c>
      <c r="T1216" s="39">
        <f t="shared" si="561"/>
        <v>40535110.810000002</v>
      </c>
      <c r="U1216" s="39">
        <f t="shared" si="561"/>
        <v>-2879729.33</v>
      </c>
      <c r="V1216" s="39">
        <f t="shared" si="561"/>
        <v>0</v>
      </c>
      <c r="W1216" s="39">
        <f t="shared" si="561"/>
        <v>0</v>
      </c>
      <c r="X1216" s="39">
        <f t="shared" si="561"/>
        <v>0</v>
      </c>
      <c r="Y1216" s="39">
        <f t="shared" si="561"/>
        <v>0</v>
      </c>
      <c r="Z1216" s="39">
        <f t="shared" si="561"/>
        <v>804532361.76999986</v>
      </c>
      <c r="AA1216" s="39">
        <f t="shared" si="561"/>
        <v>272594638.23000014</v>
      </c>
      <c r="AB1216" s="40">
        <f>Z1216/D1216</f>
        <v>0.74692432904383588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1158000</v>
      </c>
      <c r="C1220" s="31">
        <f>[1]consoCURRENT!F25227</f>
        <v>0</v>
      </c>
      <c r="D1220" s="31">
        <f>[1]consoCURRENT!G25227</f>
        <v>1158000</v>
      </c>
      <c r="E1220" s="31">
        <f>[1]consoCURRENT!H25227</f>
        <v>256730.35</v>
      </c>
      <c r="F1220" s="31">
        <f>[1]consoCURRENT!I25227</f>
        <v>410763.04000000004</v>
      </c>
      <c r="G1220" s="31">
        <f>[1]consoCURRENT!J25227</f>
        <v>10082.229999999996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72371.23</v>
      </c>
      <c r="O1220" s="31">
        <f>[1]consoCURRENT!R25227</f>
        <v>102331.52</v>
      </c>
      <c r="P1220" s="31">
        <f>[1]consoCURRENT!S25227</f>
        <v>82027.600000000006</v>
      </c>
      <c r="Q1220" s="31">
        <f>[1]consoCURRENT!T25227</f>
        <v>89477.75</v>
      </c>
      <c r="R1220" s="31">
        <f>[1]consoCURRENT!U25227</f>
        <v>143298.75</v>
      </c>
      <c r="S1220" s="31">
        <f>[1]consoCURRENT!V25227</f>
        <v>177986.54</v>
      </c>
      <c r="T1220" s="31">
        <f>[1]consoCURRENT!W25227</f>
        <v>-70745.52</v>
      </c>
      <c r="U1220" s="31">
        <f>[1]consoCURRENT!X25227</f>
        <v>80827.75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677575.62</v>
      </c>
      <c r="AA1220" s="31">
        <f>D1220-Z1220</f>
        <v>480424.38</v>
      </c>
      <c r="AB1220" s="37">
        <f>Z1220/D1220</f>
        <v>0.58512575129533684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1067405000</v>
      </c>
      <c r="C1221" s="31">
        <f>[1]consoCURRENT!F25340</f>
        <v>0</v>
      </c>
      <c r="D1221" s="31">
        <f>[1]consoCURRENT!G25340</f>
        <v>1067405000</v>
      </c>
      <c r="E1221" s="31">
        <f>[1]consoCURRENT!H25340</f>
        <v>496725247.43000001</v>
      </c>
      <c r="F1221" s="31">
        <f>[1]consoCURRENT!I25340</f>
        <v>69191530.689999998</v>
      </c>
      <c r="G1221" s="31">
        <f>[1]consoCURRENT!J25340</f>
        <v>263075045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280168000</v>
      </c>
      <c r="O1221" s="31">
        <f>[1]consoCURRENT!R25340</f>
        <v>705385.84000000008</v>
      </c>
      <c r="P1221" s="31">
        <f>[1]consoCURRENT!S25340</f>
        <v>215851861.59</v>
      </c>
      <c r="Q1221" s="31">
        <f>[1]consoCURRENT!T25340</f>
        <v>62123030.25</v>
      </c>
      <c r="R1221" s="31">
        <f>[1]consoCURRENT!U25340</f>
        <v>4647943.41</v>
      </c>
      <c r="S1221" s="31">
        <f>[1]consoCURRENT!V25340</f>
        <v>2420557.0299999998</v>
      </c>
      <c r="T1221" s="31">
        <f>[1]consoCURRENT!W25340</f>
        <v>262667013.66999999</v>
      </c>
      <c r="U1221" s="31">
        <f>[1]consoCURRENT!X25340</f>
        <v>408031.32999999996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2">SUM(M1221:Y1221)</f>
        <v>828991823.11999989</v>
      </c>
      <c r="AA1221" s="31">
        <f>D1221-Z1221</f>
        <v>238413176.88000011</v>
      </c>
      <c r="AB1221" s="37">
        <f>Z1221/D1221</f>
        <v>0.77664225211611326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2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2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3">SUM(B1220:B1223)</f>
        <v>1068563000</v>
      </c>
      <c r="C1224" s="39">
        <f t="shared" si="563"/>
        <v>0</v>
      </c>
      <c r="D1224" s="39">
        <f t="shared" si="563"/>
        <v>1068563000</v>
      </c>
      <c r="E1224" s="39">
        <f t="shared" si="563"/>
        <v>496981977.78000003</v>
      </c>
      <c r="F1224" s="39">
        <f t="shared" si="563"/>
        <v>69602293.730000004</v>
      </c>
      <c r="G1224" s="39">
        <f t="shared" si="563"/>
        <v>263085127.22999999</v>
      </c>
      <c r="H1224" s="39">
        <f t="shared" si="563"/>
        <v>0</v>
      </c>
      <c r="I1224" s="39">
        <f t="shared" si="563"/>
        <v>0</v>
      </c>
      <c r="J1224" s="39">
        <f t="shared" si="563"/>
        <v>0</v>
      </c>
      <c r="K1224" s="39">
        <f t="shared" si="563"/>
        <v>0</v>
      </c>
      <c r="L1224" s="39">
        <f t="shared" si="563"/>
        <v>0</v>
      </c>
      <c r="M1224" s="39">
        <f t="shared" si="563"/>
        <v>0</v>
      </c>
      <c r="N1224" s="39">
        <f t="shared" si="563"/>
        <v>280240371.23000002</v>
      </c>
      <c r="O1224" s="39">
        <f t="shared" si="563"/>
        <v>807717.3600000001</v>
      </c>
      <c r="P1224" s="39">
        <f t="shared" si="563"/>
        <v>215933889.19</v>
      </c>
      <c r="Q1224" s="39">
        <f t="shared" si="563"/>
        <v>62212508</v>
      </c>
      <c r="R1224" s="39">
        <f t="shared" si="563"/>
        <v>4791242.16</v>
      </c>
      <c r="S1224" s="39">
        <f t="shared" si="563"/>
        <v>2598543.5699999998</v>
      </c>
      <c r="T1224" s="39">
        <f t="shared" si="563"/>
        <v>262596268.14999998</v>
      </c>
      <c r="U1224" s="39">
        <f t="shared" si="563"/>
        <v>488859.07999999996</v>
      </c>
      <c r="V1224" s="39">
        <f t="shared" si="563"/>
        <v>0</v>
      </c>
      <c r="W1224" s="39">
        <f t="shared" si="563"/>
        <v>0</v>
      </c>
      <c r="X1224" s="39">
        <f t="shared" si="563"/>
        <v>0</v>
      </c>
      <c r="Y1224" s="39">
        <f t="shared" si="563"/>
        <v>0</v>
      </c>
      <c r="Z1224" s="39">
        <f t="shared" si="563"/>
        <v>829669398.73999989</v>
      </c>
      <c r="AA1224" s="39">
        <f t="shared" si="563"/>
        <v>238893601.26000011</v>
      </c>
      <c r="AB1224" s="40">
        <f>Z1224/D1224</f>
        <v>0.77643470599300168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4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5">B1225+B1224</f>
        <v>1068563000</v>
      </c>
      <c r="C1226" s="39">
        <f t="shared" si="565"/>
        <v>0</v>
      </c>
      <c r="D1226" s="39">
        <f t="shared" si="565"/>
        <v>1068563000</v>
      </c>
      <c r="E1226" s="39">
        <f t="shared" si="565"/>
        <v>496981977.78000003</v>
      </c>
      <c r="F1226" s="39">
        <f t="shared" si="565"/>
        <v>69602293.730000004</v>
      </c>
      <c r="G1226" s="39">
        <f t="shared" si="565"/>
        <v>263085127.22999999</v>
      </c>
      <c r="H1226" s="39">
        <f t="shared" si="565"/>
        <v>0</v>
      </c>
      <c r="I1226" s="39">
        <f t="shared" si="565"/>
        <v>0</v>
      </c>
      <c r="J1226" s="39">
        <f t="shared" si="565"/>
        <v>0</v>
      </c>
      <c r="K1226" s="39">
        <f t="shared" si="565"/>
        <v>0</v>
      </c>
      <c r="L1226" s="39">
        <f t="shared" si="565"/>
        <v>0</v>
      </c>
      <c r="M1226" s="39">
        <f t="shared" si="565"/>
        <v>0</v>
      </c>
      <c r="N1226" s="39">
        <f t="shared" si="565"/>
        <v>280240371.23000002</v>
      </c>
      <c r="O1226" s="39">
        <f t="shared" si="565"/>
        <v>807717.3600000001</v>
      </c>
      <c r="P1226" s="39">
        <f t="shared" si="565"/>
        <v>215933889.19</v>
      </c>
      <c r="Q1226" s="39">
        <f t="shared" si="565"/>
        <v>62212508</v>
      </c>
      <c r="R1226" s="39">
        <f t="shared" si="565"/>
        <v>4791242.16</v>
      </c>
      <c r="S1226" s="39">
        <f t="shared" si="565"/>
        <v>2598543.5699999998</v>
      </c>
      <c r="T1226" s="39">
        <f t="shared" si="565"/>
        <v>262596268.14999998</v>
      </c>
      <c r="U1226" s="39">
        <f t="shared" si="565"/>
        <v>488859.07999999996</v>
      </c>
      <c r="V1226" s="39">
        <f t="shared" si="565"/>
        <v>0</v>
      </c>
      <c r="W1226" s="39">
        <f t="shared" si="565"/>
        <v>0</v>
      </c>
      <c r="X1226" s="39">
        <f t="shared" si="565"/>
        <v>0</v>
      </c>
      <c r="Y1226" s="39">
        <f t="shared" si="565"/>
        <v>0</v>
      </c>
      <c r="Z1226" s="39">
        <f t="shared" si="565"/>
        <v>829669398.73999989</v>
      </c>
      <c r="AA1226" s="39">
        <f t="shared" si="565"/>
        <v>238893601.26000011</v>
      </c>
      <c r="AB1226" s="40">
        <f>Z1226/D1226</f>
        <v>0.77643470599300168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1158000</v>
      </c>
      <c r="C1230" s="31">
        <f>[1]consoCURRENT!F25440</f>
        <v>0</v>
      </c>
      <c r="D1230" s="31">
        <f>[1]consoCURRENT!G25440</f>
        <v>1158000</v>
      </c>
      <c r="E1230" s="31">
        <f>[1]consoCURRENT!H25440</f>
        <v>300483.25</v>
      </c>
      <c r="F1230" s="31">
        <f>[1]consoCURRENT!I25440</f>
        <v>308854.25</v>
      </c>
      <c r="G1230" s="31">
        <f>[1]consoCURRENT!J25440</f>
        <v>166655.5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119927.52</v>
      </c>
      <c r="O1230" s="31">
        <f>[1]consoCURRENT!R25440</f>
        <v>81727.98</v>
      </c>
      <c r="P1230" s="31">
        <f>[1]consoCURRENT!S25440</f>
        <v>98827.75</v>
      </c>
      <c r="Q1230" s="31">
        <f>[1]consoCURRENT!T25440</f>
        <v>81727.75</v>
      </c>
      <c r="R1230" s="31">
        <f>[1]consoCURRENT!U25440</f>
        <v>146298.75</v>
      </c>
      <c r="S1230" s="31">
        <f>[1]consoCURRENT!V25440</f>
        <v>80827.75</v>
      </c>
      <c r="T1230" s="31">
        <f>[1]consoCURRENT!W25440</f>
        <v>85827.75</v>
      </c>
      <c r="U1230" s="31">
        <f>[1]consoCURRENT!X25440</f>
        <v>80827.75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775993</v>
      </c>
      <c r="AA1230" s="31">
        <f>D1230-Z1230</f>
        <v>382007</v>
      </c>
      <c r="AB1230" s="37">
        <f>Z1230/D1230</f>
        <v>0.67011485319516406</v>
      </c>
      <c r="AC1230" s="32"/>
    </row>
    <row r="1231" spans="1:29" s="33" customFormat="1" ht="18" customHeight="1" x14ac:dyDescent="0.2">
      <c r="A1231" s="36" t="s">
        <v>35</v>
      </c>
      <c r="B1231" s="31">
        <f>[1]consoCURRENT!E25553</f>
        <v>1552852000</v>
      </c>
      <c r="C1231" s="31">
        <f>[1]consoCURRENT!F25553</f>
        <v>0</v>
      </c>
      <c r="D1231" s="31">
        <f>[1]consoCURRENT!G25553</f>
        <v>1552852000</v>
      </c>
      <c r="E1231" s="31">
        <f>[1]consoCURRENT!H25553</f>
        <v>1222808048.5799999</v>
      </c>
      <c r="F1231" s="31">
        <f>[1]consoCURRENT!I25553</f>
        <v>120688846.03999999</v>
      </c>
      <c r="G1231" s="31">
        <f>[1]consoCURRENT!J25553</f>
        <v>13256454.640000001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80574740.579999998</v>
      </c>
      <c r="O1231" s="31">
        <f>[1]consoCURRENT!R25553</f>
        <v>532882035</v>
      </c>
      <c r="P1231" s="31">
        <f>[1]consoCURRENT!S25553</f>
        <v>609351273</v>
      </c>
      <c r="Q1231" s="31">
        <f>[1]consoCURRENT!T25553</f>
        <v>1780044</v>
      </c>
      <c r="R1231" s="31">
        <f>[1]consoCURRENT!U25553</f>
        <v>104695635</v>
      </c>
      <c r="S1231" s="31">
        <f>[1]consoCURRENT!V25553</f>
        <v>14213167.040000001</v>
      </c>
      <c r="T1231" s="31">
        <f>[1]consoCURRENT!W25553</f>
        <v>2255916</v>
      </c>
      <c r="U1231" s="31">
        <f>[1]consoCURRENT!X25553</f>
        <v>11000538.640000001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66">SUM(M1231:Y1231)</f>
        <v>1356753349.26</v>
      </c>
      <c r="AA1231" s="31">
        <f>D1231-Z1231</f>
        <v>196098650.74000001</v>
      </c>
      <c r="AB1231" s="37">
        <f>Z1231/D1231</f>
        <v>0.8737171019904022</v>
      </c>
      <c r="AC1231" s="3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6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6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7">SUM(B1230:B1233)</f>
        <v>1554010000</v>
      </c>
      <c r="C1234" s="39">
        <f t="shared" si="567"/>
        <v>0</v>
      </c>
      <c r="D1234" s="39">
        <f t="shared" si="567"/>
        <v>1554010000</v>
      </c>
      <c r="E1234" s="39">
        <f t="shared" si="567"/>
        <v>1223108531.8299999</v>
      </c>
      <c r="F1234" s="39">
        <f t="shared" si="567"/>
        <v>120997700.28999999</v>
      </c>
      <c r="G1234" s="39">
        <f t="shared" si="567"/>
        <v>13423110.140000001</v>
      </c>
      <c r="H1234" s="39">
        <f t="shared" si="567"/>
        <v>0</v>
      </c>
      <c r="I1234" s="39">
        <f t="shared" si="567"/>
        <v>0</v>
      </c>
      <c r="J1234" s="39">
        <f t="shared" si="567"/>
        <v>0</v>
      </c>
      <c r="K1234" s="39">
        <f t="shared" si="567"/>
        <v>0</v>
      </c>
      <c r="L1234" s="39">
        <f t="shared" si="567"/>
        <v>0</v>
      </c>
      <c r="M1234" s="39">
        <f t="shared" si="567"/>
        <v>0</v>
      </c>
      <c r="N1234" s="39">
        <f t="shared" si="567"/>
        <v>80694668.099999994</v>
      </c>
      <c r="O1234" s="39">
        <f t="shared" si="567"/>
        <v>532963762.98000002</v>
      </c>
      <c r="P1234" s="39">
        <f t="shared" si="567"/>
        <v>609450100.75</v>
      </c>
      <c r="Q1234" s="39">
        <f t="shared" si="567"/>
        <v>1861771.75</v>
      </c>
      <c r="R1234" s="39">
        <f t="shared" si="567"/>
        <v>104841933.75</v>
      </c>
      <c r="S1234" s="39">
        <f t="shared" si="567"/>
        <v>14293994.790000001</v>
      </c>
      <c r="T1234" s="39">
        <f t="shared" si="567"/>
        <v>2341743.75</v>
      </c>
      <c r="U1234" s="39">
        <f t="shared" si="567"/>
        <v>11081366.390000001</v>
      </c>
      <c r="V1234" s="39">
        <f t="shared" si="567"/>
        <v>0</v>
      </c>
      <c r="W1234" s="39">
        <f t="shared" si="567"/>
        <v>0</v>
      </c>
      <c r="X1234" s="39">
        <f t="shared" si="567"/>
        <v>0</v>
      </c>
      <c r="Y1234" s="39">
        <f t="shared" si="567"/>
        <v>0</v>
      </c>
      <c r="Z1234" s="39">
        <f t="shared" si="567"/>
        <v>1357529342.26</v>
      </c>
      <c r="AA1234" s="39">
        <f t="shared" si="567"/>
        <v>196480657.74000001</v>
      </c>
      <c r="AB1234" s="40">
        <f>Z1234/D1234</f>
        <v>0.87356538391644845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8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69">B1235+B1234</f>
        <v>1554010000</v>
      </c>
      <c r="C1236" s="39">
        <f t="shared" si="569"/>
        <v>0</v>
      </c>
      <c r="D1236" s="39">
        <f t="shared" si="569"/>
        <v>1554010000</v>
      </c>
      <c r="E1236" s="39">
        <f t="shared" si="569"/>
        <v>1223108531.8299999</v>
      </c>
      <c r="F1236" s="39">
        <f t="shared" si="569"/>
        <v>120997700.28999999</v>
      </c>
      <c r="G1236" s="39">
        <f t="shared" si="569"/>
        <v>13423110.140000001</v>
      </c>
      <c r="H1236" s="39">
        <f t="shared" si="569"/>
        <v>0</v>
      </c>
      <c r="I1236" s="39">
        <f t="shared" si="569"/>
        <v>0</v>
      </c>
      <c r="J1236" s="39">
        <f t="shared" si="569"/>
        <v>0</v>
      </c>
      <c r="K1236" s="39">
        <f t="shared" si="569"/>
        <v>0</v>
      </c>
      <c r="L1236" s="39">
        <f t="shared" si="569"/>
        <v>0</v>
      </c>
      <c r="M1236" s="39">
        <f t="shared" si="569"/>
        <v>0</v>
      </c>
      <c r="N1236" s="39">
        <f t="shared" si="569"/>
        <v>80694668.099999994</v>
      </c>
      <c r="O1236" s="39">
        <f t="shared" si="569"/>
        <v>532963762.98000002</v>
      </c>
      <c r="P1236" s="39">
        <f t="shared" si="569"/>
        <v>609450100.75</v>
      </c>
      <c r="Q1236" s="39">
        <f t="shared" si="569"/>
        <v>1861771.75</v>
      </c>
      <c r="R1236" s="39">
        <f t="shared" si="569"/>
        <v>104841933.75</v>
      </c>
      <c r="S1236" s="39">
        <f t="shared" si="569"/>
        <v>14293994.790000001</v>
      </c>
      <c r="T1236" s="39">
        <f t="shared" si="569"/>
        <v>2341743.75</v>
      </c>
      <c r="U1236" s="39">
        <f t="shared" si="569"/>
        <v>11081366.390000001</v>
      </c>
      <c r="V1236" s="39">
        <f t="shared" si="569"/>
        <v>0</v>
      </c>
      <c r="W1236" s="39">
        <f t="shared" si="569"/>
        <v>0</v>
      </c>
      <c r="X1236" s="39">
        <f t="shared" si="569"/>
        <v>0</v>
      </c>
      <c r="Y1236" s="39">
        <f t="shared" si="569"/>
        <v>0</v>
      </c>
      <c r="Z1236" s="39">
        <f t="shared" si="569"/>
        <v>1357529342.26</v>
      </c>
      <c r="AA1236" s="39">
        <f t="shared" si="569"/>
        <v>196480657.74000001</v>
      </c>
      <c r="AB1236" s="40">
        <f>Z1236/D1236</f>
        <v>0.87356538391644845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1171000</v>
      </c>
      <c r="C1240" s="31">
        <f>[1]consoCURRENT!F25653</f>
        <v>0</v>
      </c>
      <c r="D1240" s="31">
        <f>[1]consoCURRENT!G25653</f>
        <v>1171000</v>
      </c>
      <c r="E1240" s="31">
        <f>[1]consoCURRENT!H25653</f>
        <v>260438.87</v>
      </c>
      <c r="F1240" s="31">
        <f>[1]consoCURRENT!I25653</f>
        <v>307954.25</v>
      </c>
      <c r="G1240" s="31">
        <f>[1]consoCURRENT!J25653</f>
        <v>161655.5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80783.37</v>
      </c>
      <c r="O1240" s="31">
        <f>[1]consoCURRENT!R25653</f>
        <v>80827.75</v>
      </c>
      <c r="P1240" s="31">
        <f>[1]consoCURRENT!S25653</f>
        <v>98827.75</v>
      </c>
      <c r="Q1240" s="31">
        <f>[1]consoCURRENT!T25653</f>
        <v>80827.75</v>
      </c>
      <c r="R1240" s="31">
        <f>[1]consoCURRENT!U25653</f>
        <v>217769.75</v>
      </c>
      <c r="S1240" s="31">
        <f>[1]consoCURRENT!V25653</f>
        <v>9356.75</v>
      </c>
      <c r="T1240" s="31">
        <f>[1]consoCURRENT!W25653</f>
        <v>152298.75</v>
      </c>
      <c r="U1240" s="31">
        <f>[1]consoCURRENT!X25653</f>
        <v>9356.75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730048.62</v>
      </c>
      <c r="AA1240" s="31">
        <f>D1240-Z1240</f>
        <v>440951.38</v>
      </c>
      <c r="AB1240" s="37">
        <f>Z1240/D1240</f>
        <v>0.62344032450896669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1530665000</v>
      </c>
      <c r="C1241" s="31">
        <f>[1]consoCURRENT!F25766</f>
        <v>0</v>
      </c>
      <c r="D1241" s="31">
        <f>[1]consoCURRENT!G25766</f>
        <v>1530665000</v>
      </c>
      <c r="E1241" s="31">
        <f>[1]consoCURRENT!H25766</f>
        <v>755329602.03999996</v>
      </c>
      <c r="F1241" s="31">
        <f>[1]consoCURRENT!I25766</f>
        <v>383254288.53000003</v>
      </c>
      <c r="G1241" s="31">
        <f>[1]consoCURRENT!J25766</f>
        <v>594718.39999999991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370149427.59999996</v>
      </c>
      <c r="P1241" s="31">
        <f>[1]consoCURRENT!S25766</f>
        <v>385180174.44</v>
      </c>
      <c r="Q1241" s="31">
        <f>[1]consoCURRENT!T25766</f>
        <v>1875615.6600000001</v>
      </c>
      <c r="R1241" s="31">
        <f>[1]consoCURRENT!U25766</f>
        <v>188124198.43000001</v>
      </c>
      <c r="S1241" s="31">
        <f>[1]consoCURRENT!V25766</f>
        <v>193254474.44</v>
      </c>
      <c r="T1241" s="31">
        <f>[1]consoCURRENT!W25766</f>
        <v>152951.76</v>
      </c>
      <c r="U1241" s="31">
        <f>[1]consoCURRENT!X25766</f>
        <v>441766.6399999999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0">SUM(M1241:Y1241)</f>
        <v>1139178608.97</v>
      </c>
      <c r="AA1241" s="31">
        <f>D1241-Z1241</f>
        <v>391486391.02999997</v>
      </c>
      <c r="AB1241" s="37">
        <f>Z1241/D1241</f>
        <v>0.74423770646745047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0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0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1">SUM(B1240:B1243)</f>
        <v>1531836000</v>
      </c>
      <c r="C1244" s="39">
        <f t="shared" si="571"/>
        <v>0</v>
      </c>
      <c r="D1244" s="39">
        <f t="shared" si="571"/>
        <v>1531836000</v>
      </c>
      <c r="E1244" s="39">
        <f t="shared" si="571"/>
        <v>755590040.90999997</v>
      </c>
      <c r="F1244" s="39">
        <f t="shared" si="571"/>
        <v>383562242.78000003</v>
      </c>
      <c r="G1244" s="39">
        <f t="shared" si="571"/>
        <v>756373.89999999991</v>
      </c>
      <c r="H1244" s="39">
        <f t="shared" si="571"/>
        <v>0</v>
      </c>
      <c r="I1244" s="39">
        <f t="shared" si="571"/>
        <v>0</v>
      </c>
      <c r="J1244" s="39">
        <f t="shared" si="571"/>
        <v>0</v>
      </c>
      <c r="K1244" s="39">
        <f t="shared" si="571"/>
        <v>0</v>
      </c>
      <c r="L1244" s="39">
        <f t="shared" si="571"/>
        <v>0</v>
      </c>
      <c r="M1244" s="39">
        <f t="shared" si="571"/>
        <v>0</v>
      </c>
      <c r="N1244" s="39">
        <f t="shared" si="571"/>
        <v>80783.37</v>
      </c>
      <c r="O1244" s="39">
        <f t="shared" si="571"/>
        <v>370230255.34999996</v>
      </c>
      <c r="P1244" s="39">
        <f t="shared" si="571"/>
        <v>385279002.19</v>
      </c>
      <c r="Q1244" s="39">
        <f t="shared" si="571"/>
        <v>1956443.4100000001</v>
      </c>
      <c r="R1244" s="39">
        <f t="shared" si="571"/>
        <v>188341968.18000001</v>
      </c>
      <c r="S1244" s="39">
        <f t="shared" si="571"/>
        <v>193263831.19</v>
      </c>
      <c r="T1244" s="39">
        <f t="shared" si="571"/>
        <v>305250.51</v>
      </c>
      <c r="U1244" s="39">
        <f t="shared" si="571"/>
        <v>451123.3899999999</v>
      </c>
      <c r="V1244" s="39">
        <f t="shared" si="571"/>
        <v>0</v>
      </c>
      <c r="W1244" s="39">
        <f t="shared" si="571"/>
        <v>0</v>
      </c>
      <c r="X1244" s="39">
        <f t="shared" si="571"/>
        <v>0</v>
      </c>
      <c r="Y1244" s="39">
        <f t="shared" si="571"/>
        <v>0</v>
      </c>
      <c r="Z1244" s="39">
        <f t="shared" si="571"/>
        <v>1139908657.5899999</v>
      </c>
      <c r="AA1244" s="39">
        <f t="shared" si="571"/>
        <v>391927342.40999997</v>
      </c>
      <c r="AB1244" s="40">
        <f>Z1244/D1244</f>
        <v>0.74414536385748864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2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3">B1245+B1244</f>
        <v>1531836000</v>
      </c>
      <c r="C1246" s="39">
        <f t="shared" si="573"/>
        <v>0</v>
      </c>
      <c r="D1246" s="39">
        <f t="shared" si="573"/>
        <v>1531836000</v>
      </c>
      <c r="E1246" s="39">
        <f t="shared" si="573"/>
        <v>755590040.90999997</v>
      </c>
      <c r="F1246" s="39">
        <f t="shared" si="573"/>
        <v>383562242.78000003</v>
      </c>
      <c r="G1246" s="39">
        <f t="shared" si="573"/>
        <v>756373.89999999991</v>
      </c>
      <c r="H1246" s="39">
        <f t="shared" si="573"/>
        <v>0</v>
      </c>
      <c r="I1246" s="39">
        <f t="shared" si="573"/>
        <v>0</v>
      </c>
      <c r="J1246" s="39">
        <f t="shared" si="573"/>
        <v>0</v>
      </c>
      <c r="K1246" s="39">
        <f t="shared" si="573"/>
        <v>0</v>
      </c>
      <c r="L1246" s="39">
        <f t="shared" si="573"/>
        <v>0</v>
      </c>
      <c r="M1246" s="39">
        <f t="shared" si="573"/>
        <v>0</v>
      </c>
      <c r="N1246" s="39">
        <f t="shared" si="573"/>
        <v>80783.37</v>
      </c>
      <c r="O1246" s="39">
        <f t="shared" si="573"/>
        <v>370230255.34999996</v>
      </c>
      <c r="P1246" s="39">
        <f t="shared" si="573"/>
        <v>385279002.19</v>
      </c>
      <c r="Q1246" s="39">
        <f t="shared" si="573"/>
        <v>1956443.4100000001</v>
      </c>
      <c r="R1246" s="39">
        <f t="shared" si="573"/>
        <v>188341968.18000001</v>
      </c>
      <c r="S1246" s="39">
        <f t="shared" si="573"/>
        <v>193263831.19</v>
      </c>
      <c r="T1246" s="39">
        <f t="shared" si="573"/>
        <v>305250.51</v>
      </c>
      <c r="U1246" s="39">
        <f t="shared" si="573"/>
        <v>451123.3899999999</v>
      </c>
      <c r="V1246" s="39">
        <f t="shared" si="573"/>
        <v>0</v>
      </c>
      <c r="W1246" s="39">
        <f t="shared" si="573"/>
        <v>0</v>
      </c>
      <c r="X1246" s="39">
        <f t="shared" si="573"/>
        <v>0</v>
      </c>
      <c r="Y1246" s="39">
        <f t="shared" si="573"/>
        <v>0</v>
      </c>
      <c r="Z1246" s="39">
        <f t="shared" si="573"/>
        <v>1139908657.5899999</v>
      </c>
      <c r="AA1246" s="39">
        <f t="shared" si="573"/>
        <v>391927342.40999997</v>
      </c>
      <c r="AB1246" s="40">
        <f>Z1246/D1246</f>
        <v>0.74414536385748864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1158000</v>
      </c>
      <c r="C1250" s="31">
        <f>[1]consoCURRENT!F25866</f>
        <v>0</v>
      </c>
      <c r="D1250" s="31">
        <f>[1]consoCURRENT!G25866</f>
        <v>1158000</v>
      </c>
      <c r="E1250" s="31">
        <f>[1]consoCURRENT!H25866</f>
        <v>252698.66000000003</v>
      </c>
      <c r="F1250" s="31">
        <f>[1]consoCURRENT!I25866</f>
        <v>310604.25</v>
      </c>
      <c r="G1250" s="31">
        <f>[1]consoCURRENT!J25866</f>
        <v>185997.76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77471</v>
      </c>
      <c r="O1250" s="31">
        <f>[1]consoCURRENT!R25866</f>
        <v>92494.2</v>
      </c>
      <c r="P1250" s="31">
        <f>[1]consoCURRENT!S25866</f>
        <v>82733.460000000006</v>
      </c>
      <c r="Q1250" s="31">
        <f>[1]consoCURRENT!T25866</f>
        <v>81727.75</v>
      </c>
      <c r="R1250" s="31">
        <f>[1]consoCURRENT!U25866</f>
        <v>147048.75</v>
      </c>
      <c r="S1250" s="31">
        <f>[1]consoCURRENT!V25866</f>
        <v>81827.75</v>
      </c>
      <c r="T1250" s="31">
        <f>[1]consoCURRENT!W25866</f>
        <v>81777.75</v>
      </c>
      <c r="U1250" s="31">
        <f>[1]consoCURRENT!X25866</f>
        <v>104220.01000000001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749300.67</v>
      </c>
      <c r="AA1250" s="31">
        <f>D1250-Z1250</f>
        <v>408699.32999999996</v>
      </c>
      <c r="AB1250" s="37">
        <f>Z1250/D1250</f>
        <v>0.64706448186528498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801096000</v>
      </c>
      <c r="C1251" s="31">
        <f>[1]consoCURRENT!F25979</f>
        <v>0</v>
      </c>
      <c r="D1251" s="31">
        <f>[1]consoCURRENT!G25979</f>
        <v>801096000</v>
      </c>
      <c r="E1251" s="31">
        <f>[1]consoCURRENT!H25979</f>
        <v>198075336.08999997</v>
      </c>
      <c r="F1251" s="31">
        <f>[1]consoCURRENT!I25979</f>
        <v>272830240.88999993</v>
      </c>
      <c r="G1251" s="31">
        <f>[1]consoCURRENT!J25979</f>
        <v>112317054.84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177820966.56</v>
      </c>
      <c r="O1251" s="31">
        <f>[1]consoCURRENT!R25979</f>
        <v>18785713.960000001</v>
      </c>
      <c r="P1251" s="31">
        <f>[1]consoCURRENT!S25979</f>
        <v>1468655.57</v>
      </c>
      <c r="Q1251" s="31">
        <f>[1]consoCURRENT!T25979</f>
        <v>125867346.33</v>
      </c>
      <c r="R1251" s="31">
        <f>[1]consoCURRENT!U25979</f>
        <v>64390652.450000003</v>
      </c>
      <c r="S1251" s="31">
        <f>[1]consoCURRENT!V25979</f>
        <v>82572242.109999999</v>
      </c>
      <c r="T1251" s="31">
        <f>[1]consoCURRENT!W25979</f>
        <v>81392853.939999998</v>
      </c>
      <c r="U1251" s="31">
        <f>[1]consoCURRENT!X25979</f>
        <v>30924200.899999999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4">SUM(M1251:Y1251)</f>
        <v>583222631.82000005</v>
      </c>
      <c r="AA1251" s="31">
        <f>D1251-Z1251</f>
        <v>217873368.17999995</v>
      </c>
      <c r="AB1251" s="37">
        <f>Z1251/D1251</f>
        <v>0.72803088745918099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4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4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5">SUM(B1250:B1253)</f>
        <v>802254000</v>
      </c>
      <c r="C1254" s="39">
        <f t="shared" si="575"/>
        <v>0</v>
      </c>
      <c r="D1254" s="39">
        <f t="shared" si="575"/>
        <v>802254000</v>
      </c>
      <c r="E1254" s="39">
        <f t="shared" si="575"/>
        <v>198328034.74999997</v>
      </c>
      <c r="F1254" s="39">
        <f t="shared" si="575"/>
        <v>273140845.13999993</v>
      </c>
      <c r="G1254" s="39">
        <f t="shared" si="575"/>
        <v>112503052.60000001</v>
      </c>
      <c r="H1254" s="39">
        <f t="shared" si="575"/>
        <v>0</v>
      </c>
      <c r="I1254" s="39">
        <f t="shared" si="575"/>
        <v>0</v>
      </c>
      <c r="J1254" s="39">
        <f t="shared" si="575"/>
        <v>0</v>
      </c>
      <c r="K1254" s="39">
        <f t="shared" si="575"/>
        <v>0</v>
      </c>
      <c r="L1254" s="39">
        <f t="shared" si="575"/>
        <v>0</v>
      </c>
      <c r="M1254" s="39">
        <f t="shared" si="575"/>
        <v>0</v>
      </c>
      <c r="N1254" s="39">
        <f t="shared" si="575"/>
        <v>177898437.56</v>
      </c>
      <c r="O1254" s="39">
        <f t="shared" si="575"/>
        <v>18878208.16</v>
      </c>
      <c r="P1254" s="39">
        <f t="shared" si="575"/>
        <v>1551389.03</v>
      </c>
      <c r="Q1254" s="39">
        <f t="shared" si="575"/>
        <v>125949074.08</v>
      </c>
      <c r="R1254" s="39">
        <f t="shared" si="575"/>
        <v>64537701.200000003</v>
      </c>
      <c r="S1254" s="39">
        <f t="shared" si="575"/>
        <v>82654069.859999999</v>
      </c>
      <c r="T1254" s="39">
        <f t="shared" si="575"/>
        <v>81474631.689999998</v>
      </c>
      <c r="U1254" s="39">
        <f t="shared" si="575"/>
        <v>31028420.91</v>
      </c>
      <c r="V1254" s="39">
        <f t="shared" si="575"/>
        <v>0</v>
      </c>
      <c r="W1254" s="39">
        <f t="shared" si="575"/>
        <v>0</v>
      </c>
      <c r="X1254" s="39">
        <f t="shared" si="575"/>
        <v>0</v>
      </c>
      <c r="Y1254" s="39">
        <f t="shared" si="575"/>
        <v>0</v>
      </c>
      <c r="Z1254" s="39">
        <f t="shared" si="575"/>
        <v>583971932.49000001</v>
      </c>
      <c r="AA1254" s="39">
        <f t="shared" si="575"/>
        <v>218282067.50999996</v>
      </c>
      <c r="AB1254" s="40">
        <f>Z1254/D1254</f>
        <v>0.72791401786715926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6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7">B1255+B1254</f>
        <v>802254000</v>
      </c>
      <c r="C1256" s="39">
        <f t="shared" si="577"/>
        <v>0</v>
      </c>
      <c r="D1256" s="39">
        <f t="shared" si="577"/>
        <v>802254000</v>
      </c>
      <c r="E1256" s="39">
        <f t="shared" si="577"/>
        <v>198328034.74999997</v>
      </c>
      <c r="F1256" s="39">
        <f t="shared" si="577"/>
        <v>273140845.13999993</v>
      </c>
      <c r="G1256" s="39">
        <f t="shared" si="577"/>
        <v>112503052.60000001</v>
      </c>
      <c r="H1256" s="39">
        <f t="shared" si="577"/>
        <v>0</v>
      </c>
      <c r="I1256" s="39">
        <f t="shared" si="577"/>
        <v>0</v>
      </c>
      <c r="J1256" s="39">
        <f t="shared" si="577"/>
        <v>0</v>
      </c>
      <c r="K1256" s="39">
        <f t="shared" si="577"/>
        <v>0</v>
      </c>
      <c r="L1256" s="39">
        <f t="shared" si="577"/>
        <v>0</v>
      </c>
      <c r="M1256" s="39">
        <f t="shared" si="577"/>
        <v>0</v>
      </c>
      <c r="N1256" s="39">
        <f t="shared" si="577"/>
        <v>177898437.56</v>
      </c>
      <c r="O1256" s="39">
        <f t="shared" si="577"/>
        <v>18878208.16</v>
      </c>
      <c r="P1256" s="39">
        <f t="shared" si="577"/>
        <v>1551389.03</v>
      </c>
      <c r="Q1256" s="39">
        <f t="shared" si="577"/>
        <v>125949074.08</v>
      </c>
      <c r="R1256" s="39">
        <f t="shared" si="577"/>
        <v>64537701.200000003</v>
      </c>
      <c r="S1256" s="39">
        <f t="shared" si="577"/>
        <v>82654069.859999999</v>
      </c>
      <c r="T1256" s="39">
        <f t="shared" si="577"/>
        <v>81474631.689999998</v>
      </c>
      <c r="U1256" s="39">
        <f t="shared" si="577"/>
        <v>31028420.91</v>
      </c>
      <c r="V1256" s="39">
        <f t="shared" si="577"/>
        <v>0</v>
      </c>
      <c r="W1256" s="39">
        <f t="shared" si="577"/>
        <v>0</v>
      </c>
      <c r="X1256" s="39">
        <f t="shared" si="577"/>
        <v>0</v>
      </c>
      <c r="Y1256" s="39">
        <f t="shared" si="577"/>
        <v>0</v>
      </c>
      <c r="Z1256" s="39">
        <f t="shared" si="577"/>
        <v>583971932.49000001</v>
      </c>
      <c r="AA1256" s="39">
        <f t="shared" si="577"/>
        <v>218282067.50999996</v>
      </c>
      <c r="AB1256" s="40">
        <f>Z1256/D1256</f>
        <v>0.72791401786715926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163900000</v>
      </c>
      <c r="C1261" s="31">
        <f>[1]consoCURRENT!F26192</f>
        <v>0</v>
      </c>
      <c r="D1261" s="31">
        <f>[1]consoCURRENT!G26192</f>
        <v>163900000</v>
      </c>
      <c r="E1261" s="31">
        <f>[1]consoCURRENT!H26192</f>
        <v>30100000</v>
      </c>
      <c r="F1261" s="31">
        <f>[1]consoCURRENT!I26192</f>
        <v>48200000</v>
      </c>
      <c r="G1261" s="31">
        <f>[1]consoCURRENT!J26192</f>
        <v>0</v>
      </c>
      <c r="H1261" s="31">
        <f>[1]consoCURRENT!K26192</f>
        <v>0</v>
      </c>
      <c r="I1261" s="31">
        <f>[1]consoCURRENT!L26192</f>
        <v>30100000</v>
      </c>
      <c r="J1261" s="31">
        <f>[1]consoCURRENT!M26192</f>
        <v>48200000</v>
      </c>
      <c r="K1261" s="31">
        <f>[1]consoCURRENT!N26192</f>
        <v>0</v>
      </c>
      <c r="L1261" s="31">
        <f>[1]consoCURRENT!O26192</f>
        <v>0</v>
      </c>
      <c r="M1261" s="31">
        <f>[1]consoCURRENT!P26192</f>
        <v>100900000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8">SUM(M1261:Y1261)</f>
        <v>100900000</v>
      </c>
      <c r="AA1261" s="31">
        <f>D1261-Z1261</f>
        <v>63000000</v>
      </c>
      <c r="AB1261" s="37">
        <f>Z1261/D1261</f>
        <v>0.61561928004881028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8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8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79">SUM(B1260:B1263)</f>
        <v>163900000</v>
      </c>
      <c r="C1264" s="39">
        <f t="shared" si="579"/>
        <v>0</v>
      </c>
      <c r="D1264" s="39">
        <f t="shared" si="579"/>
        <v>163900000</v>
      </c>
      <c r="E1264" s="39">
        <f t="shared" si="579"/>
        <v>30100000</v>
      </c>
      <c r="F1264" s="39">
        <f t="shared" si="579"/>
        <v>48200000</v>
      </c>
      <c r="G1264" s="39">
        <f t="shared" si="579"/>
        <v>0</v>
      </c>
      <c r="H1264" s="39">
        <f t="shared" si="579"/>
        <v>0</v>
      </c>
      <c r="I1264" s="39">
        <f t="shared" si="579"/>
        <v>30100000</v>
      </c>
      <c r="J1264" s="39">
        <f t="shared" si="579"/>
        <v>48200000</v>
      </c>
      <c r="K1264" s="39">
        <f t="shared" si="579"/>
        <v>0</v>
      </c>
      <c r="L1264" s="39">
        <f t="shared" si="579"/>
        <v>0</v>
      </c>
      <c r="M1264" s="39">
        <f t="shared" si="579"/>
        <v>100900000</v>
      </c>
      <c r="N1264" s="39">
        <f t="shared" si="579"/>
        <v>0</v>
      </c>
      <c r="O1264" s="39">
        <f t="shared" si="579"/>
        <v>0</v>
      </c>
      <c r="P1264" s="39">
        <f t="shared" si="579"/>
        <v>0</v>
      </c>
      <c r="Q1264" s="39">
        <f t="shared" si="579"/>
        <v>0</v>
      </c>
      <c r="R1264" s="39">
        <f t="shared" si="579"/>
        <v>0</v>
      </c>
      <c r="S1264" s="39">
        <f t="shared" si="579"/>
        <v>0</v>
      </c>
      <c r="T1264" s="39">
        <f t="shared" si="579"/>
        <v>0</v>
      </c>
      <c r="U1264" s="39">
        <f t="shared" si="579"/>
        <v>0</v>
      </c>
      <c r="V1264" s="39">
        <f t="shared" si="579"/>
        <v>0</v>
      </c>
      <c r="W1264" s="39">
        <f t="shared" si="579"/>
        <v>0</v>
      </c>
      <c r="X1264" s="39">
        <f t="shared" si="579"/>
        <v>0</v>
      </c>
      <c r="Y1264" s="39">
        <f t="shared" si="579"/>
        <v>0</v>
      </c>
      <c r="Z1264" s="39">
        <f t="shared" si="579"/>
        <v>100900000</v>
      </c>
      <c r="AA1264" s="39">
        <f t="shared" si="579"/>
        <v>63000000</v>
      </c>
      <c r="AB1264" s="40">
        <f>Z1264/D1264</f>
        <v>0.61561928004881028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0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1">B1265+B1264</f>
        <v>163900000</v>
      </c>
      <c r="C1266" s="39">
        <f t="shared" si="581"/>
        <v>0</v>
      </c>
      <c r="D1266" s="39">
        <f t="shared" si="581"/>
        <v>163900000</v>
      </c>
      <c r="E1266" s="39">
        <f t="shared" si="581"/>
        <v>30100000</v>
      </c>
      <c r="F1266" s="39">
        <f t="shared" si="581"/>
        <v>48200000</v>
      </c>
      <c r="G1266" s="39">
        <f t="shared" si="581"/>
        <v>0</v>
      </c>
      <c r="H1266" s="39">
        <f t="shared" si="581"/>
        <v>0</v>
      </c>
      <c r="I1266" s="39">
        <f t="shared" si="581"/>
        <v>30100000</v>
      </c>
      <c r="J1266" s="39">
        <f t="shared" si="581"/>
        <v>48200000</v>
      </c>
      <c r="K1266" s="39">
        <f t="shared" si="581"/>
        <v>0</v>
      </c>
      <c r="L1266" s="39">
        <f t="shared" si="581"/>
        <v>0</v>
      </c>
      <c r="M1266" s="39">
        <f t="shared" si="581"/>
        <v>100900000</v>
      </c>
      <c r="N1266" s="39">
        <f t="shared" si="581"/>
        <v>0</v>
      </c>
      <c r="O1266" s="39">
        <f t="shared" si="581"/>
        <v>0</v>
      </c>
      <c r="P1266" s="39">
        <f t="shared" si="581"/>
        <v>0</v>
      </c>
      <c r="Q1266" s="39">
        <f t="shared" si="581"/>
        <v>0</v>
      </c>
      <c r="R1266" s="39">
        <f t="shared" si="581"/>
        <v>0</v>
      </c>
      <c r="S1266" s="39">
        <f t="shared" si="581"/>
        <v>0</v>
      </c>
      <c r="T1266" s="39">
        <f t="shared" si="581"/>
        <v>0</v>
      </c>
      <c r="U1266" s="39">
        <f t="shared" si="581"/>
        <v>0</v>
      </c>
      <c r="V1266" s="39">
        <f t="shared" si="581"/>
        <v>0</v>
      </c>
      <c r="W1266" s="39">
        <f t="shared" si="581"/>
        <v>0</v>
      </c>
      <c r="X1266" s="39">
        <f t="shared" si="581"/>
        <v>0</v>
      </c>
      <c r="Y1266" s="39">
        <f t="shared" si="581"/>
        <v>0</v>
      </c>
      <c r="Z1266" s="39">
        <f t="shared" si="581"/>
        <v>100900000</v>
      </c>
      <c r="AA1266" s="39">
        <f t="shared" si="581"/>
        <v>63000000</v>
      </c>
      <c r="AB1266" s="40">
        <f>Z1266/D1266</f>
        <v>0.61561928004881028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46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B1280+B1290+B1300</f>
        <v>37112000</v>
      </c>
      <c r="C1270" s="31">
        <f t="shared" ref="C1270:Y1275" si="582">C1280+C1290+C1300</f>
        <v>0</v>
      </c>
      <c r="D1270" s="31">
        <f t="shared" si="582"/>
        <v>37112000</v>
      </c>
      <c r="E1270" s="31">
        <f t="shared" si="582"/>
        <v>8034405.1400000006</v>
      </c>
      <c r="F1270" s="31">
        <f t="shared" si="582"/>
        <v>9426946.290000001</v>
      </c>
      <c r="G1270" s="31">
        <f t="shared" si="582"/>
        <v>7721065.96</v>
      </c>
      <c r="H1270" s="31">
        <f t="shared" si="582"/>
        <v>0</v>
      </c>
      <c r="I1270" s="31">
        <f t="shared" si="582"/>
        <v>130058.91</v>
      </c>
      <c r="J1270" s="31">
        <f t="shared" si="582"/>
        <v>164361.91</v>
      </c>
      <c r="K1270" s="31">
        <f t="shared" si="582"/>
        <v>0</v>
      </c>
      <c r="L1270" s="31">
        <f t="shared" si="582"/>
        <v>0</v>
      </c>
      <c r="M1270" s="31">
        <f t="shared" si="582"/>
        <v>376966.76</v>
      </c>
      <c r="N1270" s="31">
        <f t="shared" si="582"/>
        <v>0</v>
      </c>
      <c r="O1270" s="31">
        <f t="shared" si="582"/>
        <v>5127246.0599999996</v>
      </c>
      <c r="P1270" s="31">
        <f t="shared" si="582"/>
        <v>2777100.17</v>
      </c>
      <c r="Q1270" s="31">
        <f t="shared" si="582"/>
        <v>4481631.49</v>
      </c>
      <c r="R1270" s="31">
        <f t="shared" si="582"/>
        <v>4684876.6399999997</v>
      </c>
      <c r="S1270" s="31">
        <f t="shared" si="582"/>
        <v>96076.25</v>
      </c>
      <c r="T1270" s="31">
        <f t="shared" si="582"/>
        <v>5229965.53</v>
      </c>
      <c r="U1270" s="31">
        <f t="shared" si="582"/>
        <v>2491100.4299999997</v>
      </c>
      <c r="V1270" s="31">
        <f t="shared" si="582"/>
        <v>0</v>
      </c>
      <c r="W1270" s="31">
        <f t="shared" si="582"/>
        <v>0</v>
      </c>
      <c r="X1270" s="31">
        <f t="shared" si="582"/>
        <v>0</v>
      </c>
      <c r="Y1270" s="31">
        <f t="shared" si="582"/>
        <v>0</v>
      </c>
      <c r="Z1270" s="31">
        <f>SUM(M1270:Y1270)</f>
        <v>25264963.330000002</v>
      </c>
      <c r="AA1270" s="31">
        <f>D1270-Z1270</f>
        <v>11847036.669999998</v>
      </c>
      <c r="AB1270" s="37">
        <f>Z1270/D1270</f>
        <v>0.68077611904505286</v>
      </c>
      <c r="AC1270" s="32"/>
    </row>
    <row r="1271" spans="1:29" s="33" customFormat="1" ht="18" customHeight="1" x14ac:dyDescent="0.2">
      <c r="A1271" s="36" t="s">
        <v>35</v>
      </c>
      <c r="B1271" s="31">
        <f t="shared" ref="B1271:Q1275" si="583">B1281+B1291+B1301</f>
        <v>7052430000</v>
      </c>
      <c r="C1271" s="31">
        <f t="shared" si="583"/>
        <v>0</v>
      </c>
      <c r="D1271" s="31">
        <f t="shared" si="583"/>
        <v>7052430000</v>
      </c>
      <c r="E1271" s="31">
        <f t="shared" si="583"/>
        <v>743291554.75999999</v>
      </c>
      <c r="F1271" s="31">
        <f t="shared" si="583"/>
        <v>1465932946.72</v>
      </c>
      <c r="G1271" s="31">
        <f t="shared" si="583"/>
        <v>130718095.09999998</v>
      </c>
      <c r="H1271" s="31">
        <f t="shared" si="583"/>
        <v>0</v>
      </c>
      <c r="I1271" s="31">
        <f t="shared" si="583"/>
        <v>661948991.91999996</v>
      </c>
      <c r="J1271" s="31">
        <f t="shared" si="583"/>
        <v>1347169803.7300003</v>
      </c>
      <c r="K1271" s="31">
        <f t="shared" si="583"/>
        <v>0</v>
      </c>
      <c r="L1271" s="31">
        <f t="shared" si="583"/>
        <v>0</v>
      </c>
      <c r="M1271" s="31">
        <f t="shared" si="583"/>
        <v>2654307543.4000001</v>
      </c>
      <c r="N1271" s="31">
        <f t="shared" si="583"/>
        <v>0</v>
      </c>
      <c r="O1271" s="31">
        <f t="shared" si="583"/>
        <v>44885424.409999996</v>
      </c>
      <c r="P1271" s="31">
        <f t="shared" si="583"/>
        <v>36457138.430000007</v>
      </c>
      <c r="Q1271" s="31">
        <f t="shared" si="583"/>
        <v>34331402.859999999</v>
      </c>
      <c r="R1271" s="31">
        <f t="shared" si="582"/>
        <v>48642416.899999999</v>
      </c>
      <c r="S1271" s="31">
        <f t="shared" si="582"/>
        <v>35789323.229999997</v>
      </c>
      <c r="T1271" s="31">
        <f t="shared" si="582"/>
        <v>48155058.289999999</v>
      </c>
      <c r="U1271" s="31">
        <f t="shared" si="582"/>
        <v>82563036.810000002</v>
      </c>
      <c r="V1271" s="31">
        <f t="shared" si="582"/>
        <v>0</v>
      </c>
      <c r="W1271" s="31">
        <f t="shared" si="582"/>
        <v>0</v>
      </c>
      <c r="X1271" s="31">
        <f t="shared" si="582"/>
        <v>0</v>
      </c>
      <c r="Y1271" s="31">
        <f t="shared" si="582"/>
        <v>0</v>
      </c>
      <c r="Z1271" s="31">
        <f t="shared" ref="Z1271:Z1273" si="584">SUM(M1271:Y1271)</f>
        <v>2985131344.3299999</v>
      </c>
      <c r="AA1271" s="31">
        <f>D1271-Z1271</f>
        <v>4067298655.6700001</v>
      </c>
      <c r="AB1271" s="37">
        <f>Z1271/D1271</f>
        <v>0.42327699024733317</v>
      </c>
      <c r="AC1271" s="32"/>
    </row>
    <row r="1272" spans="1:29" s="33" customFormat="1" ht="18" customHeight="1" x14ac:dyDescent="0.2">
      <c r="A1272" s="36" t="s">
        <v>36</v>
      </c>
      <c r="B1272" s="31">
        <f t="shared" si="583"/>
        <v>0</v>
      </c>
      <c r="C1272" s="31">
        <f t="shared" si="582"/>
        <v>0</v>
      </c>
      <c r="D1272" s="31">
        <f t="shared" si="582"/>
        <v>0</v>
      </c>
      <c r="E1272" s="31">
        <f t="shared" si="582"/>
        <v>0</v>
      </c>
      <c r="F1272" s="31">
        <f t="shared" si="582"/>
        <v>0</v>
      </c>
      <c r="G1272" s="31">
        <f t="shared" si="582"/>
        <v>0</v>
      </c>
      <c r="H1272" s="31">
        <f t="shared" si="582"/>
        <v>0</v>
      </c>
      <c r="I1272" s="31">
        <f t="shared" si="582"/>
        <v>0</v>
      </c>
      <c r="J1272" s="31">
        <f t="shared" si="582"/>
        <v>0</v>
      </c>
      <c r="K1272" s="31">
        <f t="shared" si="582"/>
        <v>0</v>
      </c>
      <c r="L1272" s="31">
        <f t="shared" si="582"/>
        <v>0</v>
      </c>
      <c r="M1272" s="31">
        <f t="shared" si="582"/>
        <v>0</v>
      </c>
      <c r="N1272" s="31">
        <f t="shared" si="582"/>
        <v>0</v>
      </c>
      <c r="O1272" s="31">
        <f t="shared" si="582"/>
        <v>0</v>
      </c>
      <c r="P1272" s="31">
        <f t="shared" si="582"/>
        <v>0</v>
      </c>
      <c r="Q1272" s="31">
        <f t="shared" si="582"/>
        <v>0</v>
      </c>
      <c r="R1272" s="31">
        <f t="shared" si="582"/>
        <v>0</v>
      </c>
      <c r="S1272" s="31">
        <f t="shared" si="582"/>
        <v>0</v>
      </c>
      <c r="T1272" s="31">
        <f t="shared" si="582"/>
        <v>0</v>
      </c>
      <c r="U1272" s="31">
        <f t="shared" si="582"/>
        <v>0</v>
      </c>
      <c r="V1272" s="31">
        <f t="shared" si="582"/>
        <v>0</v>
      </c>
      <c r="W1272" s="31">
        <f t="shared" si="582"/>
        <v>0</v>
      </c>
      <c r="X1272" s="31">
        <f t="shared" si="582"/>
        <v>0</v>
      </c>
      <c r="Y1272" s="31">
        <f t="shared" si="582"/>
        <v>0</v>
      </c>
      <c r="Z1272" s="31">
        <f t="shared" si="584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 t="shared" si="583"/>
        <v>0</v>
      </c>
      <c r="C1273" s="31">
        <f t="shared" si="582"/>
        <v>0</v>
      </c>
      <c r="D1273" s="31">
        <f t="shared" si="582"/>
        <v>0</v>
      </c>
      <c r="E1273" s="31">
        <f t="shared" si="582"/>
        <v>0</v>
      </c>
      <c r="F1273" s="31">
        <f t="shared" si="582"/>
        <v>0</v>
      </c>
      <c r="G1273" s="31">
        <f t="shared" si="582"/>
        <v>0</v>
      </c>
      <c r="H1273" s="31">
        <f t="shared" si="582"/>
        <v>0</v>
      </c>
      <c r="I1273" s="31">
        <f t="shared" si="582"/>
        <v>0</v>
      </c>
      <c r="J1273" s="31">
        <f t="shared" si="582"/>
        <v>0</v>
      </c>
      <c r="K1273" s="31">
        <f t="shared" si="582"/>
        <v>0</v>
      </c>
      <c r="L1273" s="31">
        <f t="shared" si="582"/>
        <v>0</v>
      </c>
      <c r="M1273" s="31">
        <f t="shared" si="582"/>
        <v>0</v>
      </c>
      <c r="N1273" s="31">
        <f t="shared" si="582"/>
        <v>0</v>
      </c>
      <c r="O1273" s="31">
        <f t="shared" si="582"/>
        <v>0</v>
      </c>
      <c r="P1273" s="31">
        <f t="shared" si="582"/>
        <v>0</v>
      </c>
      <c r="Q1273" s="31">
        <f t="shared" si="582"/>
        <v>0</v>
      </c>
      <c r="R1273" s="31">
        <f t="shared" si="582"/>
        <v>0</v>
      </c>
      <c r="S1273" s="31">
        <f t="shared" si="582"/>
        <v>0</v>
      </c>
      <c r="T1273" s="31">
        <f t="shared" si="582"/>
        <v>0</v>
      </c>
      <c r="U1273" s="31">
        <f t="shared" si="582"/>
        <v>0</v>
      </c>
      <c r="V1273" s="31">
        <f t="shared" si="582"/>
        <v>0</v>
      </c>
      <c r="W1273" s="31">
        <f t="shared" si="582"/>
        <v>0</v>
      </c>
      <c r="X1273" s="31">
        <f t="shared" si="582"/>
        <v>0</v>
      </c>
      <c r="Y1273" s="31">
        <f t="shared" si="582"/>
        <v>0</v>
      </c>
      <c r="Z1273" s="31">
        <f t="shared" si="584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5">SUM(B1270:B1273)</f>
        <v>7089542000</v>
      </c>
      <c r="C1274" s="39">
        <f t="shared" si="585"/>
        <v>0</v>
      </c>
      <c r="D1274" s="39">
        <f t="shared" si="585"/>
        <v>7089542000</v>
      </c>
      <c r="E1274" s="39">
        <f t="shared" si="585"/>
        <v>751325959.89999998</v>
      </c>
      <c r="F1274" s="39">
        <f t="shared" si="585"/>
        <v>1475359893.01</v>
      </c>
      <c r="G1274" s="39">
        <f t="shared" si="585"/>
        <v>138439161.05999997</v>
      </c>
      <c r="H1274" s="39">
        <f t="shared" si="585"/>
        <v>0</v>
      </c>
      <c r="I1274" s="39">
        <f t="shared" si="585"/>
        <v>662079050.82999992</v>
      </c>
      <c r="J1274" s="39">
        <f t="shared" si="585"/>
        <v>1347334165.6400003</v>
      </c>
      <c r="K1274" s="39">
        <f t="shared" si="585"/>
        <v>0</v>
      </c>
      <c r="L1274" s="39">
        <f t="shared" si="585"/>
        <v>0</v>
      </c>
      <c r="M1274" s="39">
        <f t="shared" si="585"/>
        <v>2654684510.1600003</v>
      </c>
      <c r="N1274" s="39">
        <f t="shared" si="585"/>
        <v>0</v>
      </c>
      <c r="O1274" s="39">
        <f t="shared" si="585"/>
        <v>50012670.469999999</v>
      </c>
      <c r="P1274" s="39">
        <f t="shared" si="585"/>
        <v>39234238.600000009</v>
      </c>
      <c r="Q1274" s="39">
        <f t="shared" si="585"/>
        <v>38813034.350000001</v>
      </c>
      <c r="R1274" s="39">
        <f t="shared" si="585"/>
        <v>53327293.539999999</v>
      </c>
      <c r="S1274" s="39">
        <f t="shared" si="585"/>
        <v>35885399.479999997</v>
      </c>
      <c r="T1274" s="39">
        <f t="shared" si="585"/>
        <v>53385023.82</v>
      </c>
      <c r="U1274" s="39">
        <f t="shared" si="585"/>
        <v>85054137.24000001</v>
      </c>
      <c r="V1274" s="39">
        <f t="shared" si="585"/>
        <v>0</v>
      </c>
      <c r="W1274" s="39">
        <f t="shared" si="585"/>
        <v>0</v>
      </c>
      <c r="X1274" s="39">
        <f t="shared" si="585"/>
        <v>0</v>
      </c>
      <c r="Y1274" s="39">
        <f t="shared" si="585"/>
        <v>0</v>
      </c>
      <c r="Z1274" s="39">
        <f t="shared" si="585"/>
        <v>3010396307.6599998</v>
      </c>
      <c r="AA1274" s="39">
        <f t="shared" si="585"/>
        <v>4079145692.3400002</v>
      </c>
      <c r="AB1274" s="40">
        <f>Z1274/D1274</f>
        <v>0.42462493453878963</v>
      </c>
      <c r="AC1274" s="32"/>
    </row>
    <row r="1275" spans="1:29" s="33" customFormat="1" ht="18" customHeight="1" x14ac:dyDescent="0.25">
      <c r="A1275" s="41" t="s">
        <v>39</v>
      </c>
      <c r="B1275" s="31">
        <f t="shared" si="583"/>
        <v>2712000</v>
      </c>
      <c r="C1275" s="31">
        <f t="shared" si="582"/>
        <v>0</v>
      </c>
      <c r="D1275" s="31">
        <f t="shared" si="582"/>
        <v>2712000</v>
      </c>
      <c r="E1275" s="31">
        <f t="shared" si="582"/>
        <v>695001.96</v>
      </c>
      <c r="F1275" s="31">
        <f t="shared" si="582"/>
        <v>695001.96</v>
      </c>
      <c r="G1275" s="31">
        <f t="shared" si="582"/>
        <v>454084.32</v>
      </c>
      <c r="H1275" s="31">
        <f t="shared" si="582"/>
        <v>0</v>
      </c>
      <c r="I1275" s="31">
        <f t="shared" si="582"/>
        <v>13875.48</v>
      </c>
      <c r="J1275" s="31">
        <f t="shared" si="582"/>
        <v>13875.48</v>
      </c>
      <c r="K1275" s="31">
        <f t="shared" si="582"/>
        <v>0</v>
      </c>
      <c r="L1275" s="31">
        <f t="shared" si="582"/>
        <v>0</v>
      </c>
      <c r="M1275" s="31">
        <f t="shared" si="582"/>
        <v>37001.279999999999</v>
      </c>
      <c r="N1275" s="31">
        <f t="shared" si="582"/>
        <v>0</v>
      </c>
      <c r="O1275" s="31">
        <f t="shared" si="582"/>
        <v>454084.32</v>
      </c>
      <c r="P1275" s="31">
        <f t="shared" si="582"/>
        <v>227042.16</v>
      </c>
      <c r="Q1275" s="31">
        <f t="shared" si="582"/>
        <v>0</v>
      </c>
      <c r="R1275" s="31">
        <f t="shared" si="582"/>
        <v>454084.32</v>
      </c>
      <c r="S1275" s="31">
        <f t="shared" si="582"/>
        <v>227042.16</v>
      </c>
      <c r="T1275" s="31">
        <f t="shared" si="582"/>
        <v>227042.16</v>
      </c>
      <c r="U1275" s="31">
        <f t="shared" si="582"/>
        <v>227042.16</v>
      </c>
      <c r="V1275" s="31">
        <f t="shared" si="582"/>
        <v>0</v>
      </c>
      <c r="W1275" s="31">
        <f t="shared" si="582"/>
        <v>0</v>
      </c>
      <c r="X1275" s="31">
        <f t="shared" si="582"/>
        <v>0</v>
      </c>
      <c r="Y1275" s="31">
        <f t="shared" si="582"/>
        <v>0</v>
      </c>
      <c r="Z1275" s="31">
        <f t="shared" ref="Z1275" si="586">SUM(M1275:Y1275)</f>
        <v>1853338.5599999998</v>
      </c>
      <c r="AA1275" s="31">
        <f>D1275-Z1275</f>
        <v>858661.44000000018</v>
      </c>
      <c r="AB1275" s="37">
        <f>Z1275/D1275</f>
        <v>0.68338442477876105</v>
      </c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7">B1275+B1274</f>
        <v>7092254000</v>
      </c>
      <c r="C1276" s="39">
        <f t="shared" si="587"/>
        <v>0</v>
      </c>
      <c r="D1276" s="39">
        <f t="shared" si="587"/>
        <v>7092254000</v>
      </c>
      <c r="E1276" s="39">
        <f t="shared" si="587"/>
        <v>752020961.86000001</v>
      </c>
      <c r="F1276" s="39">
        <f t="shared" si="587"/>
        <v>1476054894.97</v>
      </c>
      <c r="G1276" s="39">
        <f t="shared" si="587"/>
        <v>138893245.37999997</v>
      </c>
      <c r="H1276" s="39">
        <f t="shared" si="587"/>
        <v>0</v>
      </c>
      <c r="I1276" s="39">
        <f t="shared" si="587"/>
        <v>662092926.30999994</v>
      </c>
      <c r="J1276" s="39">
        <f t="shared" si="587"/>
        <v>1347348041.1200004</v>
      </c>
      <c r="K1276" s="39">
        <f t="shared" si="587"/>
        <v>0</v>
      </c>
      <c r="L1276" s="39">
        <f t="shared" si="587"/>
        <v>0</v>
      </c>
      <c r="M1276" s="39">
        <f t="shared" si="587"/>
        <v>2654721511.4400005</v>
      </c>
      <c r="N1276" s="39">
        <f t="shared" si="587"/>
        <v>0</v>
      </c>
      <c r="O1276" s="39">
        <f t="shared" si="587"/>
        <v>50466754.789999999</v>
      </c>
      <c r="P1276" s="39">
        <f t="shared" si="587"/>
        <v>39461280.760000005</v>
      </c>
      <c r="Q1276" s="39">
        <f t="shared" si="587"/>
        <v>38813034.350000001</v>
      </c>
      <c r="R1276" s="39">
        <f t="shared" si="587"/>
        <v>53781377.859999999</v>
      </c>
      <c r="S1276" s="39">
        <f t="shared" si="587"/>
        <v>36112441.639999993</v>
      </c>
      <c r="T1276" s="39">
        <f t="shared" si="587"/>
        <v>53612065.979999997</v>
      </c>
      <c r="U1276" s="39">
        <f t="shared" si="587"/>
        <v>85281179.400000006</v>
      </c>
      <c r="V1276" s="39">
        <f t="shared" si="587"/>
        <v>0</v>
      </c>
      <c r="W1276" s="39">
        <f t="shared" si="587"/>
        <v>0</v>
      </c>
      <c r="X1276" s="39">
        <f t="shared" si="587"/>
        <v>0</v>
      </c>
      <c r="Y1276" s="39">
        <f t="shared" si="587"/>
        <v>0</v>
      </c>
      <c r="Z1276" s="39">
        <f t="shared" si="587"/>
        <v>3012249646.2199998</v>
      </c>
      <c r="AA1276" s="39">
        <f t="shared" si="587"/>
        <v>4080004353.7800002</v>
      </c>
      <c r="AB1276" s="40">
        <f>Z1276/D1276</f>
        <v>0.42472388132461131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[1]consoCURRENT!E26505</f>
        <v>37112000</v>
      </c>
      <c r="C1280" s="31">
        <f>[1]consoCURRENT!F26505</f>
        <v>0</v>
      </c>
      <c r="D1280" s="31">
        <f>[1]consoCURRENT!G26505</f>
        <v>37112000</v>
      </c>
      <c r="E1280" s="31">
        <f>[1]consoCURRENT!H26505</f>
        <v>8034405.1400000006</v>
      </c>
      <c r="F1280" s="31">
        <f>[1]consoCURRENT!I26505</f>
        <v>9426946.290000001</v>
      </c>
      <c r="G1280" s="31">
        <f>[1]consoCURRENT!J26505</f>
        <v>7721065.96</v>
      </c>
      <c r="H1280" s="31">
        <f>[1]consoCURRENT!K26505</f>
        <v>0</v>
      </c>
      <c r="I1280" s="31">
        <f>[1]consoCURRENT!L26505</f>
        <v>130058.91</v>
      </c>
      <c r="J1280" s="31">
        <f>[1]consoCURRENT!M26505</f>
        <v>164361.91</v>
      </c>
      <c r="K1280" s="31">
        <f>[1]consoCURRENT!N26505</f>
        <v>0</v>
      </c>
      <c r="L1280" s="31">
        <f>[1]consoCURRENT!O26505</f>
        <v>0</v>
      </c>
      <c r="M1280" s="31">
        <f>[1]consoCURRENT!P26505</f>
        <v>376966.76</v>
      </c>
      <c r="N1280" s="31">
        <f>[1]consoCURRENT!Q26505</f>
        <v>0</v>
      </c>
      <c r="O1280" s="31">
        <f>[1]consoCURRENT!R26505</f>
        <v>5127246.0599999996</v>
      </c>
      <c r="P1280" s="31">
        <f>[1]consoCURRENT!S26505</f>
        <v>2777100.17</v>
      </c>
      <c r="Q1280" s="31">
        <f>[1]consoCURRENT!T26505</f>
        <v>4481631.49</v>
      </c>
      <c r="R1280" s="31">
        <f>[1]consoCURRENT!U26505</f>
        <v>4684876.6399999997</v>
      </c>
      <c r="S1280" s="31">
        <f>[1]consoCURRENT!V26505</f>
        <v>96076.25</v>
      </c>
      <c r="T1280" s="31">
        <f>[1]consoCURRENT!W26505</f>
        <v>5229965.53</v>
      </c>
      <c r="U1280" s="31">
        <f>[1]consoCURRENT!X26505</f>
        <v>2491100.4299999997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25264963.330000002</v>
      </c>
      <c r="AA1280" s="31">
        <f>D1280-Z1280</f>
        <v>11847036.669999998</v>
      </c>
      <c r="AB1280" s="37">
        <f>Z1280/D1280</f>
        <v>0.68077611904505286</v>
      </c>
      <c r="AC1280" s="32"/>
    </row>
    <row r="1281" spans="1:29" s="33" customFormat="1" ht="18" customHeight="1" x14ac:dyDescent="0.2">
      <c r="A1281" s="36" t="s">
        <v>35</v>
      </c>
      <c r="B1281" s="31">
        <f>[1]consoCURRENT!E26618</f>
        <v>5670966000</v>
      </c>
      <c r="C1281" s="31">
        <f>[1]consoCURRENT!F26618</f>
        <v>0</v>
      </c>
      <c r="D1281" s="31">
        <f>[1]consoCURRENT!G26618</f>
        <v>5670966000</v>
      </c>
      <c r="E1281" s="31">
        <f>[1]consoCURRENT!H26618</f>
        <v>719024639.99000001</v>
      </c>
      <c r="F1281" s="31">
        <f>[1]consoCURRENT!I26618</f>
        <v>1279266503.5899999</v>
      </c>
      <c r="G1281" s="31">
        <f>[1]consoCURRENT!J26618</f>
        <v>129639205.71999998</v>
      </c>
      <c r="H1281" s="31">
        <f>[1]consoCURRENT!K26618</f>
        <v>0</v>
      </c>
      <c r="I1281" s="31">
        <f>[1]consoCURRENT!L26618</f>
        <v>639124168.02999997</v>
      </c>
      <c r="J1281" s="31">
        <f>[1]consoCURRENT!M26618</f>
        <v>1162960732.5700002</v>
      </c>
      <c r="K1281" s="31">
        <f>[1]consoCURRENT!N26618</f>
        <v>0</v>
      </c>
      <c r="L1281" s="31">
        <f>[1]consoCURRENT!O26618</f>
        <v>0</v>
      </c>
      <c r="M1281" s="31">
        <f>[1]consoCURRENT!P26618</f>
        <v>2364281812.2600002</v>
      </c>
      <c r="N1281" s="31">
        <f>[1]consoCURRENT!Q26618</f>
        <v>0</v>
      </c>
      <c r="O1281" s="31">
        <f>[1]consoCURRENT!R26618</f>
        <v>44471253.799999997</v>
      </c>
      <c r="P1281" s="31">
        <f>[1]consoCURRENT!S26618</f>
        <v>35429218.160000004</v>
      </c>
      <c r="Q1281" s="31">
        <f>[1]consoCURRENT!T26618</f>
        <v>33273540.609999999</v>
      </c>
      <c r="R1281" s="31">
        <f>[1]consoCURRENT!U26618</f>
        <v>47646226.079999998</v>
      </c>
      <c r="S1281" s="31">
        <f>[1]consoCURRENT!V26618</f>
        <v>35386004.329999998</v>
      </c>
      <c r="T1281" s="31">
        <f>[1]consoCURRENT!W26618</f>
        <v>47409894.449999996</v>
      </c>
      <c r="U1281" s="31">
        <f>[1]consoCURRENT!X26618</f>
        <v>82229311.269999996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88">SUM(M1281:Y1281)</f>
        <v>2690127260.96</v>
      </c>
      <c r="AA1281" s="31">
        <f>D1281-Z1281</f>
        <v>2980838739.04</v>
      </c>
      <c r="AB1281" s="37">
        <f>Z1281/D1281</f>
        <v>0.47436843404809692</v>
      </c>
      <c r="AC1281" s="32"/>
    </row>
    <row r="1282" spans="1:29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88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88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89">SUM(B1280:B1283)</f>
        <v>5708078000</v>
      </c>
      <c r="C1284" s="39">
        <f t="shared" si="589"/>
        <v>0</v>
      </c>
      <c r="D1284" s="39">
        <f t="shared" si="589"/>
        <v>5708078000</v>
      </c>
      <c r="E1284" s="39">
        <f t="shared" si="589"/>
        <v>727059045.13</v>
      </c>
      <c r="F1284" s="39">
        <f t="shared" si="589"/>
        <v>1288693449.8799999</v>
      </c>
      <c r="G1284" s="39">
        <f t="shared" si="589"/>
        <v>137360271.67999998</v>
      </c>
      <c r="H1284" s="39">
        <f t="shared" si="589"/>
        <v>0</v>
      </c>
      <c r="I1284" s="39">
        <f t="shared" si="589"/>
        <v>639254226.93999994</v>
      </c>
      <c r="J1284" s="39">
        <f t="shared" si="589"/>
        <v>1163125094.4800003</v>
      </c>
      <c r="K1284" s="39">
        <f t="shared" si="589"/>
        <v>0</v>
      </c>
      <c r="L1284" s="39">
        <f t="shared" si="589"/>
        <v>0</v>
      </c>
      <c r="M1284" s="39">
        <f t="shared" si="589"/>
        <v>2364658779.0200005</v>
      </c>
      <c r="N1284" s="39">
        <f t="shared" si="589"/>
        <v>0</v>
      </c>
      <c r="O1284" s="39">
        <f t="shared" si="589"/>
        <v>49598499.859999999</v>
      </c>
      <c r="P1284" s="39">
        <f t="shared" si="589"/>
        <v>38206318.330000006</v>
      </c>
      <c r="Q1284" s="39">
        <f t="shared" si="589"/>
        <v>37755172.100000001</v>
      </c>
      <c r="R1284" s="39">
        <f t="shared" si="589"/>
        <v>52331102.719999999</v>
      </c>
      <c r="S1284" s="39">
        <f t="shared" si="589"/>
        <v>35482080.579999998</v>
      </c>
      <c r="T1284" s="39">
        <f t="shared" si="589"/>
        <v>52639859.979999997</v>
      </c>
      <c r="U1284" s="39">
        <f t="shared" si="589"/>
        <v>84720411.699999988</v>
      </c>
      <c r="V1284" s="39">
        <f t="shared" si="589"/>
        <v>0</v>
      </c>
      <c r="W1284" s="39">
        <f t="shared" si="589"/>
        <v>0</v>
      </c>
      <c r="X1284" s="39">
        <f t="shared" si="589"/>
        <v>0</v>
      </c>
      <c r="Y1284" s="39">
        <f t="shared" si="589"/>
        <v>0</v>
      </c>
      <c r="Z1284" s="39">
        <f t="shared" si="589"/>
        <v>2715392224.29</v>
      </c>
      <c r="AA1284" s="39">
        <f t="shared" si="589"/>
        <v>2992685775.71</v>
      </c>
      <c r="AB1284" s="40">
        <f>Z1284/D1284</f>
        <v>0.47571042727341845</v>
      </c>
      <c r="AC1284" s="32"/>
    </row>
    <row r="1285" spans="1:29" s="33" customFormat="1" ht="18" customHeight="1" x14ac:dyDescent="0.25">
      <c r="A1285" s="41" t="s">
        <v>39</v>
      </c>
      <c r="B1285" s="31">
        <f>[1]consoCURRENT!E26657</f>
        <v>2712000</v>
      </c>
      <c r="C1285" s="31">
        <f>[1]consoCURRENT!F26657</f>
        <v>0</v>
      </c>
      <c r="D1285" s="31">
        <f>[1]consoCURRENT!G26657</f>
        <v>2712000</v>
      </c>
      <c r="E1285" s="31">
        <f>[1]consoCURRENT!H26657</f>
        <v>695001.96</v>
      </c>
      <c r="F1285" s="31">
        <f>[1]consoCURRENT!I26657</f>
        <v>695001.96</v>
      </c>
      <c r="G1285" s="31">
        <f>[1]consoCURRENT!J26657</f>
        <v>454084.32</v>
      </c>
      <c r="H1285" s="31">
        <f>[1]consoCURRENT!K26657</f>
        <v>0</v>
      </c>
      <c r="I1285" s="31">
        <f>[1]consoCURRENT!L26657</f>
        <v>13875.48</v>
      </c>
      <c r="J1285" s="31">
        <f>[1]consoCURRENT!M26657</f>
        <v>13875.48</v>
      </c>
      <c r="K1285" s="31">
        <f>[1]consoCURRENT!N26657</f>
        <v>0</v>
      </c>
      <c r="L1285" s="31">
        <f>[1]consoCURRENT!O26657</f>
        <v>0</v>
      </c>
      <c r="M1285" s="31">
        <f>[1]consoCURRENT!P26657</f>
        <v>37001.279999999999</v>
      </c>
      <c r="N1285" s="31">
        <f>[1]consoCURRENT!Q26657</f>
        <v>0</v>
      </c>
      <c r="O1285" s="31">
        <f>[1]consoCURRENT!R26657</f>
        <v>454084.32</v>
      </c>
      <c r="P1285" s="31">
        <f>[1]consoCURRENT!S26657</f>
        <v>227042.16</v>
      </c>
      <c r="Q1285" s="31">
        <f>[1]consoCURRENT!T26657</f>
        <v>0</v>
      </c>
      <c r="R1285" s="31">
        <f>[1]consoCURRENT!U26657</f>
        <v>454084.32</v>
      </c>
      <c r="S1285" s="31">
        <f>[1]consoCURRENT!V26657</f>
        <v>227042.16</v>
      </c>
      <c r="T1285" s="31">
        <f>[1]consoCURRENT!W26657</f>
        <v>227042.16</v>
      </c>
      <c r="U1285" s="31">
        <f>[1]consoCURRENT!X26657</f>
        <v>227042.16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590">SUM(M1285:Y1285)</f>
        <v>1853338.5599999998</v>
      </c>
      <c r="AA1285" s="31">
        <f>D1285-Z1285</f>
        <v>858661.44000000018</v>
      </c>
      <c r="AB1285" s="37">
        <f>Z1285/D1285</f>
        <v>0.68338442477876105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1">B1285+B1284</f>
        <v>5710790000</v>
      </c>
      <c r="C1286" s="39">
        <f t="shared" si="591"/>
        <v>0</v>
      </c>
      <c r="D1286" s="39">
        <f t="shared" si="591"/>
        <v>5710790000</v>
      </c>
      <c r="E1286" s="39">
        <f t="shared" si="591"/>
        <v>727754047.09000003</v>
      </c>
      <c r="F1286" s="39">
        <f t="shared" si="591"/>
        <v>1289388451.8399999</v>
      </c>
      <c r="G1286" s="39">
        <f t="shared" si="591"/>
        <v>137814355.99999997</v>
      </c>
      <c r="H1286" s="39">
        <f t="shared" si="591"/>
        <v>0</v>
      </c>
      <c r="I1286" s="39">
        <f t="shared" si="591"/>
        <v>639268102.41999996</v>
      </c>
      <c r="J1286" s="39">
        <f t="shared" si="591"/>
        <v>1163138969.9600003</v>
      </c>
      <c r="K1286" s="39">
        <f t="shared" si="591"/>
        <v>0</v>
      </c>
      <c r="L1286" s="39">
        <f t="shared" si="591"/>
        <v>0</v>
      </c>
      <c r="M1286" s="39">
        <f t="shared" si="591"/>
        <v>2364695780.3000007</v>
      </c>
      <c r="N1286" s="39">
        <f t="shared" si="591"/>
        <v>0</v>
      </c>
      <c r="O1286" s="39">
        <f t="shared" si="591"/>
        <v>50052584.18</v>
      </c>
      <c r="P1286" s="39">
        <f t="shared" si="591"/>
        <v>38433360.490000002</v>
      </c>
      <c r="Q1286" s="39">
        <f t="shared" si="591"/>
        <v>37755172.100000001</v>
      </c>
      <c r="R1286" s="39">
        <f t="shared" si="591"/>
        <v>52785187.039999999</v>
      </c>
      <c r="S1286" s="39">
        <f t="shared" si="591"/>
        <v>35709122.739999995</v>
      </c>
      <c r="T1286" s="39">
        <f t="shared" si="591"/>
        <v>52866902.139999993</v>
      </c>
      <c r="U1286" s="39">
        <f t="shared" si="591"/>
        <v>84947453.859999985</v>
      </c>
      <c r="V1286" s="39">
        <f t="shared" si="591"/>
        <v>0</v>
      </c>
      <c r="W1286" s="39">
        <f t="shared" si="591"/>
        <v>0</v>
      </c>
      <c r="X1286" s="39">
        <f t="shared" si="591"/>
        <v>0</v>
      </c>
      <c r="Y1286" s="39">
        <f t="shared" si="591"/>
        <v>0</v>
      </c>
      <c r="Z1286" s="39">
        <f t="shared" si="591"/>
        <v>2717245562.8499999</v>
      </c>
      <c r="AA1286" s="39">
        <f t="shared" si="591"/>
        <v>2993544437.1500001</v>
      </c>
      <c r="AB1286" s="40">
        <f>Z1286/D1286</f>
        <v>0.47580904968489474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</row>
    <row r="1291" spans="1:29" s="33" customFormat="1" ht="18" customHeight="1" x14ac:dyDescent="0.2">
      <c r="A1291" s="36" t="s">
        <v>35</v>
      </c>
      <c r="B1291" s="31">
        <f>[1]consoCURRENT!E30452</f>
        <v>12441000</v>
      </c>
      <c r="C1291" s="31">
        <f>[1]consoCURRENT!F30452</f>
        <v>0</v>
      </c>
      <c r="D1291" s="31">
        <f>[1]consoCURRENT!G30452</f>
        <v>12441000</v>
      </c>
      <c r="E1291" s="31">
        <f>[1]consoCURRENT!H30452</f>
        <v>86530</v>
      </c>
      <c r="F1291" s="31">
        <f>[1]consoCURRENT!I30452</f>
        <v>1973298.14</v>
      </c>
      <c r="G1291" s="31">
        <f>[1]consoCURRENT!J30452</f>
        <v>47249</v>
      </c>
      <c r="H1291" s="31">
        <f>[1]consoCURRENT!K30452</f>
        <v>0</v>
      </c>
      <c r="I1291" s="31">
        <f>[1]consoCURRENT!L30452</f>
        <v>86530</v>
      </c>
      <c r="J1291" s="31">
        <f>[1]consoCURRENT!M30452</f>
        <v>1956048.14</v>
      </c>
      <c r="K1291" s="31">
        <f>[1]consoCURRENT!N30452</f>
        <v>0</v>
      </c>
      <c r="L1291" s="31">
        <f>[1]consoCURRENT!O30452</f>
        <v>0</v>
      </c>
      <c r="M1291" s="31">
        <f>[1]consoCURRENT!P30452</f>
        <v>4589925.91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17250</v>
      </c>
      <c r="S1291" s="31">
        <f>[1]consoCURRENT!V30452</f>
        <v>0</v>
      </c>
      <c r="T1291" s="31">
        <f>[1]consoCURRENT!W30452</f>
        <v>44249</v>
      </c>
      <c r="U1291" s="31">
        <f>[1]consoCURRENT!X30452</f>
        <v>3000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592">SUM(M1291:Y1291)</f>
        <v>4654424.91</v>
      </c>
      <c r="AA1291" s="31">
        <f>D1291-Z1291</f>
        <v>7786575.0899999999</v>
      </c>
      <c r="AB1291" s="37">
        <f>Z1291/D1291</f>
        <v>0.37411983843742463</v>
      </c>
      <c r="AC1291" s="32"/>
    </row>
    <row r="1292" spans="1:29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2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2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3">SUM(B1290:B1293)</f>
        <v>12441000</v>
      </c>
      <c r="C1294" s="39">
        <f t="shared" si="593"/>
        <v>0</v>
      </c>
      <c r="D1294" s="39">
        <f t="shared" si="593"/>
        <v>12441000</v>
      </c>
      <c r="E1294" s="39">
        <f t="shared" si="593"/>
        <v>86530</v>
      </c>
      <c r="F1294" s="39">
        <f t="shared" si="593"/>
        <v>1973298.14</v>
      </c>
      <c r="G1294" s="39">
        <f t="shared" si="593"/>
        <v>47249</v>
      </c>
      <c r="H1294" s="39">
        <f t="shared" si="593"/>
        <v>0</v>
      </c>
      <c r="I1294" s="39">
        <f t="shared" si="593"/>
        <v>86530</v>
      </c>
      <c r="J1294" s="39">
        <f t="shared" si="593"/>
        <v>1956048.14</v>
      </c>
      <c r="K1294" s="39">
        <f t="shared" si="593"/>
        <v>0</v>
      </c>
      <c r="L1294" s="39">
        <f t="shared" si="593"/>
        <v>0</v>
      </c>
      <c r="M1294" s="39">
        <f t="shared" si="593"/>
        <v>4589925.91</v>
      </c>
      <c r="N1294" s="39">
        <f t="shared" si="593"/>
        <v>0</v>
      </c>
      <c r="O1294" s="39">
        <f t="shared" si="593"/>
        <v>0</v>
      </c>
      <c r="P1294" s="39">
        <f t="shared" si="593"/>
        <v>0</v>
      </c>
      <c r="Q1294" s="39">
        <f t="shared" si="593"/>
        <v>0</v>
      </c>
      <c r="R1294" s="39">
        <f t="shared" si="593"/>
        <v>17250</v>
      </c>
      <c r="S1294" s="39">
        <f t="shared" si="593"/>
        <v>0</v>
      </c>
      <c r="T1294" s="39">
        <f t="shared" si="593"/>
        <v>44249</v>
      </c>
      <c r="U1294" s="39">
        <f t="shared" si="593"/>
        <v>3000</v>
      </c>
      <c r="V1294" s="39">
        <f t="shared" si="593"/>
        <v>0</v>
      </c>
      <c r="W1294" s="39">
        <f t="shared" si="593"/>
        <v>0</v>
      </c>
      <c r="X1294" s="39">
        <f t="shared" si="593"/>
        <v>0</v>
      </c>
      <c r="Y1294" s="39">
        <f t="shared" si="593"/>
        <v>0</v>
      </c>
      <c r="Z1294" s="39">
        <f t="shared" si="593"/>
        <v>4654424.91</v>
      </c>
      <c r="AA1294" s="39">
        <f t="shared" si="593"/>
        <v>7786575.0899999999</v>
      </c>
      <c r="AB1294" s="40">
        <f>Z1294/D1294</f>
        <v>0.37411983843742463</v>
      </c>
      <c r="AC1294" s="32"/>
    </row>
    <row r="1295" spans="1:29" s="33" customFormat="1" ht="18" customHeight="1" x14ac:dyDescent="0.25">
      <c r="A1295" s="41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594">SUM(M1295:Y1295)</f>
        <v>0</v>
      </c>
      <c r="AA1295" s="31">
        <f>D1295-Z1295</f>
        <v>0</v>
      </c>
      <c r="AB1295" s="37"/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5">B1295+B1294</f>
        <v>12441000</v>
      </c>
      <c r="C1296" s="39">
        <f t="shared" si="595"/>
        <v>0</v>
      </c>
      <c r="D1296" s="39">
        <f t="shared" si="595"/>
        <v>12441000</v>
      </c>
      <c r="E1296" s="39">
        <f t="shared" si="595"/>
        <v>86530</v>
      </c>
      <c r="F1296" s="39">
        <f t="shared" si="595"/>
        <v>1973298.14</v>
      </c>
      <c r="G1296" s="39">
        <f t="shared" si="595"/>
        <v>47249</v>
      </c>
      <c r="H1296" s="39">
        <f t="shared" si="595"/>
        <v>0</v>
      </c>
      <c r="I1296" s="39">
        <f t="shared" si="595"/>
        <v>86530</v>
      </c>
      <c r="J1296" s="39">
        <f t="shared" si="595"/>
        <v>1956048.14</v>
      </c>
      <c r="K1296" s="39">
        <f t="shared" si="595"/>
        <v>0</v>
      </c>
      <c r="L1296" s="39">
        <f t="shared" si="595"/>
        <v>0</v>
      </c>
      <c r="M1296" s="39">
        <f t="shared" si="595"/>
        <v>4589925.91</v>
      </c>
      <c r="N1296" s="39">
        <f t="shared" si="595"/>
        <v>0</v>
      </c>
      <c r="O1296" s="39">
        <f t="shared" si="595"/>
        <v>0</v>
      </c>
      <c r="P1296" s="39">
        <f t="shared" si="595"/>
        <v>0</v>
      </c>
      <c r="Q1296" s="39">
        <f t="shared" si="595"/>
        <v>0</v>
      </c>
      <c r="R1296" s="39">
        <f t="shared" si="595"/>
        <v>17250</v>
      </c>
      <c r="S1296" s="39">
        <f t="shared" si="595"/>
        <v>0</v>
      </c>
      <c r="T1296" s="39">
        <f t="shared" si="595"/>
        <v>44249</v>
      </c>
      <c r="U1296" s="39">
        <f t="shared" si="595"/>
        <v>3000</v>
      </c>
      <c r="V1296" s="39">
        <f t="shared" si="595"/>
        <v>0</v>
      </c>
      <c r="W1296" s="39">
        <f t="shared" si="595"/>
        <v>0</v>
      </c>
      <c r="X1296" s="39">
        <f t="shared" si="595"/>
        <v>0</v>
      </c>
      <c r="Y1296" s="39">
        <f t="shared" si="595"/>
        <v>0</v>
      </c>
      <c r="Z1296" s="39">
        <f t="shared" si="595"/>
        <v>4654424.91</v>
      </c>
      <c r="AA1296" s="39">
        <f t="shared" si="595"/>
        <v>7786575.0899999999</v>
      </c>
      <c r="AB1296" s="40">
        <f>Z1296/D1296</f>
        <v>0.37411983843742463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59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596">C1310+C1320+C1330</f>
        <v>0</v>
      </c>
      <c r="D1300" s="31">
        <f t="shared" si="596"/>
        <v>0</v>
      </c>
      <c r="E1300" s="31">
        <f t="shared" si="596"/>
        <v>0</v>
      </c>
      <c r="F1300" s="31">
        <f t="shared" si="596"/>
        <v>0</v>
      </c>
      <c r="G1300" s="31">
        <f t="shared" si="596"/>
        <v>0</v>
      </c>
      <c r="H1300" s="31">
        <f t="shared" si="596"/>
        <v>0</v>
      </c>
      <c r="I1300" s="31">
        <f t="shared" si="596"/>
        <v>0</v>
      </c>
      <c r="J1300" s="31">
        <f t="shared" si="596"/>
        <v>0</v>
      </c>
      <c r="K1300" s="31">
        <f t="shared" si="596"/>
        <v>0</v>
      </c>
      <c r="L1300" s="31">
        <f t="shared" si="596"/>
        <v>0</v>
      </c>
      <c r="M1300" s="31">
        <f t="shared" si="596"/>
        <v>0</v>
      </c>
      <c r="N1300" s="31">
        <f t="shared" si="596"/>
        <v>0</v>
      </c>
      <c r="O1300" s="31">
        <f t="shared" si="596"/>
        <v>0</v>
      </c>
      <c r="P1300" s="31">
        <f t="shared" si="596"/>
        <v>0</v>
      </c>
      <c r="Q1300" s="31">
        <f t="shared" si="596"/>
        <v>0</v>
      </c>
      <c r="R1300" s="31">
        <f t="shared" si="596"/>
        <v>0</v>
      </c>
      <c r="S1300" s="31">
        <f t="shared" si="596"/>
        <v>0</v>
      </c>
      <c r="T1300" s="31">
        <f t="shared" si="596"/>
        <v>0</v>
      </c>
      <c r="U1300" s="31">
        <f t="shared" si="596"/>
        <v>0</v>
      </c>
      <c r="V1300" s="31">
        <f t="shared" si="596"/>
        <v>0</v>
      </c>
      <c r="W1300" s="31">
        <f t="shared" si="596"/>
        <v>0</v>
      </c>
      <c r="X1300" s="31">
        <f t="shared" si="596"/>
        <v>0</v>
      </c>
      <c r="Y1300" s="31">
        <f t="shared" si="596"/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 t="shared" ref="B1301:Q1305" si="597">B1311+B1321+B1331</f>
        <v>1369023000</v>
      </c>
      <c r="C1301" s="31">
        <f t="shared" si="597"/>
        <v>0</v>
      </c>
      <c r="D1301" s="31">
        <f t="shared" si="597"/>
        <v>1369023000</v>
      </c>
      <c r="E1301" s="31">
        <f t="shared" si="597"/>
        <v>24180384.769999996</v>
      </c>
      <c r="F1301" s="31">
        <f t="shared" si="597"/>
        <v>184693144.99000004</v>
      </c>
      <c r="G1301" s="31">
        <f t="shared" si="597"/>
        <v>1031640.3799999999</v>
      </c>
      <c r="H1301" s="31">
        <f t="shared" si="597"/>
        <v>0</v>
      </c>
      <c r="I1301" s="31">
        <f t="shared" si="597"/>
        <v>22738293.889999997</v>
      </c>
      <c r="J1301" s="31">
        <f t="shared" si="597"/>
        <v>182253023.02000004</v>
      </c>
      <c r="K1301" s="31">
        <f t="shared" si="597"/>
        <v>0</v>
      </c>
      <c r="L1301" s="31">
        <f t="shared" si="597"/>
        <v>0</v>
      </c>
      <c r="M1301" s="31">
        <f t="shared" si="597"/>
        <v>285435805.22999996</v>
      </c>
      <c r="N1301" s="31">
        <f t="shared" si="597"/>
        <v>0</v>
      </c>
      <c r="O1301" s="31">
        <f t="shared" si="597"/>
        <v>414170.61</v>
      </c>
      <c r="P1301" s="31">
        <f t="shared" si="597"/>
        <v>1027920.27</v>
      </c>
      <c r="Q1301" s="31">
        <f t="shared" si="597"/>
        <v>1057862.25</v>
      </c>
      <c r="R1301" s="31">
        <f t="shared" si="596"/>
        <v>978940.82000000007</v>
      </c>
      <c r="S1301" s="31">
        <f t="shared" si="596"/>
        <v>403318.89999999997</v>
      </c>
      <c r="T1301" s="31">
        <f t="shared" si="596"/>
        <v>700914.84</v>
      </c>
      <c r="U1301" s="31">
        <f t="shared" si="596"/>
        <v>330725.53999999998</v>
      </c>
      <c r="V1301" s="31">
        <f t="shared" si="596"/>
        <v>0</v>
      </c>
      <c r="W1301" s="31">
        <f t="shared" si="596"/>
        <v>0</v>
      </c>
      <c r="X1301" s="31">
        <f t="shared" si="596"/>
        <v>0</v>
      </c>
      <c r="Y1301" s="31">
        <f t="shared" si="596"/>
        <v>0</v>
      </c>
      <c r="Z1301" s="31">
        <f t="shared" ref="Z1301:Z1303" si="598">SUM(M1301:Y1301)</f>
        <v>290349658.45999992</v>
      </c>
      <c r="AA1301" s="31">
        <f>D1301-Z1301</f>
        <v>1078673341.54</v>
      </c>
      <c r="AB1301" s="37">
        <f>Z1301/D1301</f>
        <v>0.2120853035047621</v>
      </c>
      <c r="AC1301" s="32"/>
    </row>
    <row r="1302" spans="1:29" s="33" customFormat="1" ht="18" customHeight="1" x14ac:dyDescent="0.2">
      <c r="A1302" s="36" t="s">
        <v>36</v>
      </c>
      <c r="B1302" s="31">
        <f t="shared" si="597"/>
        <v>0</v>
      </c>
      <c r="C1302" s="31">
        <f t="shared" si="596"/>
        <v>0</v>
      </c>
      <c r="D1302" s="31">
        <f t="shared" si="596"/>
        <v>0</v>
      </c>
      <c r="E1302" s="31">
        <f t="shared" si="596"/>
        <v>0</v>
      </c>
      <c r="F1302" s="31">
        <f t="shared" si="596"/>
        <v>0</v>
      </c>
      <c r="G1302" s="31">
        <f t="shared" si="596"/>
        <v>0</v>
      </c>
      <c r="H1302" s="31">
        <f t="shared" si="596"/>
        <v>0</v>
      </c>
      <c r="I1302" s="31">
        <f t="shared" si="596"/>
        <v>0</v>
      </c>
      <c r="J1302" s="31">
        <f t="shared" si="596"/>
        <v>0</v>
      </c>
      <c r="K1302" s="31">
        <f t="shared" si="596"/>
        <v>0</v>
      </c>
      <c r="L1302" s="31">
        <f t="shared" si="596"/>
        <v>0</v>
      </c>
      <c r="M1302" s="31">
        <f t="shared" si="596"/>
        <v>0</v>
      </c>
      <c r="N1302" s="31">
        <f t="shared" si="596"/>
        <v>0</v>
      </c>
      <c r="O1302" s="31">
        <f t="shared" si="596"/>
        <v>0</v>
      </c>
      <c r="P1302" s="31">
        <f t="shared" si="596"/>
        <v>0</v>
      </c>
      <c r="Q1302" s="31">
        <f t="shared" si="596"/>
        <v>0</v>
      </c>
      <c r="R1302" s="31">
        <f t="shared" si="596"/>
        <v>0</v>
      </c>
      <c r="S1302" s="31">
        <f t="shared" si="596"/>
        <v>0</v>
      </c>
      <c r="T1302" s="31">
        <f t="shared" si="596"/>
        <v>0</v>
      </c>
      <c r="U1302" s="31">
        <f t="shared" si="596"/>
        <v>0</v>
      </c>
      <c r="V1302" s="31">
        <f t="shared" si="596"/>
        <v>0</v>
      </c>
      <c r="W1302" s="31">
        <f t="shared" si="596"/>
        <v>0</v>
      </c>
      <c r="X1302" s="31">
        <f t="shared" si="596"/>
        <v>0</v>
      </c>
      <c r="Y1302" s="31">
        <f t="shared" si="596"/>
        <v>0</v>
      </c>
      <c r="Z1302" s="31">
        <f t="shared" si="598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 t="shared" si="597"/>
        <v>0</v>
      </c>
      <c r="C1303" s="31">
        <f t="shared" si="596"/>
        <v>0</v>
      </c>
      <c r="D1303" s="31">
        <f t="shared" si="596"/>
        <v>0</v>
      </c>
      <c r="E1303" s="31">
        <f t="shared" si="596"/>
        <v>0</v>
      </c>
      <c r="F1303" s="31">
        <f t="shared" si="596"/>
        <v>0</v>
      </c>
      <c r="G1303" s="31">
        <f t="shared" si="596"/>
        <v>0</v>
      </c>
      <c r="H1303" s="31">
        <f t="shared" si="596"/>
        <v>0</v>
      </c>
      <c r="I1303" s="31">
        <f t="shared" si="596"/>
        <v>0</v>
      </c>
      <c r="J1303" s="31">
        <f t="shared" si="596"/>
        <v>0</v>
      </c>
      <c r="K1303" s="31">
        <f t="shared" si="596"/>
        <v>0</v>
      </c>
      <c r="L1303" s="31">
        <f t="shared" si="596"/>
        <v>0</v>
      </c>
      <c r="M1303" s="31">
        <f t="shared" si="596"/>
        <v>0</v>
      </c>
      <c r="N1303" s="31">
        <f t="shared" si="596"/>
        <v>0</v>
      </c>
      <c r="O1303" s="31">
        <f t="shared" si="596"/>
        <v>0</v>
      </c>
      <c r="P1303" s="31">
        <f t="shared" si="596"/>
        <v>0</v>
      </c>
      <c r="Q1303" s="31">
        <f t="shared" si="596"/>
        <v>0</v>
      </c>
      <c r="R1303" s="31">
        <f t="shared" si="596"/>
        <v>0</v>
      </c>
      <c r="S1303" s="31">
        <f t="shared" si="596"/>
        <v>0</v>
      </c>
      <c r="T1303" s="31">
        <f t="shared" si="596"/>
        <v>0</v>
      </c>
      <c r="U1303" s="31">
        <f t="shared" si="596"/>
        <v>0</v>
      </c>
      <c r="V1303" s="31">
        <f t="shared" si="596"/>
        <v>0</v>
      </c>
      <c r="W1303" s="31">
        <f t="shared" si="596"/>
        <v>0</v>
      </c>
      <c r="X1303" s="31">
        <f t="shared" si="596"/>
        <v>0</v>
      </c>
      <c r="Y1303" s="31">
        <f t="shared" si="596"/>
        <v>0</v>
      </c>
      <c r="Z1303" s="31">
        <f t="shared" si="598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9">SUM(B1300:B1303)</f>
        <v>1369023000</v>
      </c>
      <c r="C1304" s="39">
        <f t="shared" si="599"/>
        <v>0</v>
      </c>
      <c r="D1304" s="39">
        <f t="shared" si="599"/>
        <v>1369023000</v>
      </c>
      <c r="E1304" s="39">
        <f t="shared" si="599"/>
        <v>24180384.769999996</v>
      </c>
      <c r="F1304" s="39">
        <f t="shared" si="599"/>
        <v>184693144.99000004</v>
      </c>
      <c r="G1304" s="39">
        <f t="shared" si="599"/>
        <v>1031640.3799999999</v>
      </c>
      <c r="H1304" s="39">
        <f t="shared" si="599"/>
        <v>0</v>
      </c>
      <c r="I1304" s="39">
        <f t="shared" si="599"/>
        <v>22738293.889999997</v>
      </c>
      <c r="J1304" s="39">
        <f t="shared" si="599"/>
        <v>182253023.02000004</v>
      </c>
      <c r="K1304" s="39">
        <f t="shared" si="599"/>
        <v>0</v>
      </c>
      <c r="L1304" s="39">
        <f t="shared" si="599"/>
        <v>0</v>
      </c>
      <c r="M1304" s="39">
        <f t="shared" si="599"/>
        <v>285435805.22999996</v>
      </c>
      <c r="N1304" s="39">
        <f t="shared" si="599"/>
        <v>0</v>
      </c>
      <c r="O1304" s="39">
        <f t="shared" si="599"/>
        <v>414170.61</v>
      </c>
      <c r="P1304" s="39">
        <f t="shared" si="599"/>
        <v>1027920.27</v>
      </c>
      <c r="Q1304" s="39">
        <f t="shared" si="599"/>
        <v>1057862.25</v>
      </c>
      <c r="R1304" s="39">
        <f t="shared" si="599"/>
        <v>978940.82000000007</v>
      </c>
      <c r="S1304" s="39">
        <f t="shared" si="599"/>
        <v>403318.89999999997</v>
      </c>
      <c r="T1304" s="39">
        <f t="shared" si="599"/>
        <v>700914.84</v>
      </c>
      <c r="U1304" s="39">
        <f t="shared" si="599"/>
        <v>330725.53999999998</v>
      </c>
      <c r="V1304" s="39">
        <f t="shared" si="599"/>
        <v>0</v>
      </c>
      <c r="W1304" s="39">
        <f t="shared" si="599"/>
        <v>0</v>
      </c>
      <c r="X1304" s="39">
        <f t="shared" si="599"/>
        <v>0</v>
      </c>
      <c r="Y1304" s="39">
        <f t="shared" si="599"/>
        <v>0</v>
      </c>
      <c r="Z1304" s="39">
        <f t="shared" si="599"/>
        <v>290349658.45999992</v>
      </c>
      <c r="AA1304" s="39">
        <f t="shared" si="599"/>
        <v>1078673341.54</v>
      </c>
      <c r="AB1304" s="40">
        <f>Z1304/D1304</f>
        <v>0.2120853035047621</v>
      </c>
      <c r="AC1304" s="32"/>
    </row>
    <row r="1305" spans="1:29" s="33" customFormat="1" ht="18" customHeight="1" x14ac:dyDescent="0.25">
      <c r="A1305" s="41" t="s">
        <v>39</v>
      </c>
      <c r="B1305" s="31">
        <f t="shared" si="597"/>
        <v>0</v>
      </c>
      <c r="C1305" s="31">
        <f t="shared" si="596"/>
        <v>0</v>
      </c>
      <c r="D1305" s="31">
        <f t="shared" si="596"/>
        <v>0</v>
      </c>
      <c r="E1305" s="31">
        <f t="shared" si="596"/>
        <v>0</v>
      </c>
      <c r="F1305" s="31">
        <f t="shared" si="596"/>
        <v>0</v>
      </c>
      <c r="G1305" s="31">
        <f t="shared" si="596"/>
        <v>0</v>
      </c>
      <c r="H1305" s="31">
        <f t="shared" si="596"/>
        <v>0</v>
      </c>
      <c r="I1305" s="31">
        <f t="shared" si="596"/>
        <v>0</v>
      </c>
      <c r="J1305" s="31">
        <f t="shared" si="596"/>
        <v>0</v>
      </c>
      <c r="K1305" s="31">
        <f t="shared" si="596"/>
        <v>0</v>
      </c>
      <c r="L1305" s="31">
        <f t="shared" si="596"/>
        <v>0</v>
      </c>
      <c r="M1305" s="31">
        <f t="shared" si="596"/>
        <v>0</v>
      </c>
      <c r="N1305" s="31">
        <f t="shared" si="596"/>
        <v>0</v>
      </c>
      <c r="O1305" s="31">
        <f t="shared" si="596"/>
        <v>0</v>
      </c>
      <c r="P1305" s="31">
        <f t="shared" si="596"/>
        <v>0</v>
      </c>
      <c r="Q1305" s="31">
        <f t="shared" si="596"/>
        <v>0</v>
      </c>
      <c r="R1305" s="31">
        <f t="shared" si="596"/>
        <v>0</v>
      </c>
      <c r="S1305" s="31">
        <f t="shared" si="596"/>
        <v>0</v>
      </c>
      <c r="T1305" s="31">
        <f t="shared" si="596"/>
        <v>0</v>
      </c>
      <c r="U1305" s="31">
        <f t="shared" si="596"/>
        <v>0</v>
      </c>
      <c r="V1305" s="31">
        <f t="shared" si="596"/>
        <v>0</v>
      </c>
      <c r="W1305" s="31">
        <f t="shared" si="596"/>
        <v>0</v>
      </c>
      <c r="X1305" s="31">
        <f t="shared" si="596"/>
        <v>0</v>
      </c>
      <c r="Y1305" s="31">
        <f t="shared" si="596"/>
        <v>0</v>
      </c>
      <c r="Z1305" s="31">
        <f t="shared" ref="Z1305" si="600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1">B1305+B1304</f>
        <v>1369023000</v>
      </c>
      <c r="C1306" s="39">
        <f t="shared" si="601"/>
        <v>0</v>
      </c>
      <c r="D1306" s="39">
        <f t="shared" si="601"/>
        <v>1369023000</v>
      </c>
      <c r="E1306" s="39">
        <f t="shared" si="601"/>
        <v>24180384.769999996</v>
      </c>
      <c r="F1306" s="39">
        <f t="shared" si="601"/>
        <v>184693144.99000004</v>
      </c>
      <c r="G1306" s="39">
        <f t="shared" si="601"/>
        <v>1031640.3799999999</v>
      </c>
      <c r="H1306" s="39">
        <f t="shared" si="601"/>
        <v>0</v>
      </c>
      <c r="I1306" s="39">
        <f t="shared" si="601"/>
        <v>22738293.889999997</v>
      </c>
      <c r="J1306" s="39">
        <f t="shared" si="601"/>
        <v>182253023.02000004</v>
      </c>
      <c r="K1306" s="39">
        <f t="shared" si="601"/>
        <v>0</v>
      </c>
      <c r="L1306" s="39">
        <f t="shared" si="601"/>
        <v>0</v>
      </c>
      <c r="M1306" s="39">
        <f t="shared" si="601"/>
        <v>285435805.22999996</v>
      </c>
      <c r="N1306" s="39">
        <f t="shared" si="601"/>
        <v>0</v>
      </c>
      <c r="O1306" s="39">
        <f t="shared" si="601"/>
        <v>414170.61</v>
      </c>
      <c r="P1306" s="39">
        <f t="shared" si="601"/>
        <v>1027920.27</v>
      </c>
      <c r="Q1306" s="39">
        <f t="shared" si="601"/>
        <v>1057862.25</v>
      </c>
      <c r="R1306" s="39">
        <f t="shared" si="601"/>
        <v>978940.82000000007</v>
      </c>
      <c r="S1306" s="39">
        <f t="shared" si="601"/>
        <v>403318.89999999997</v>
      </c>
      <c r="T1306" s="39">
        <f t="shared" si="601"/>
        <v>700914.84</v>
      </c>
      <c r="U1306" s="39">
        <f t="shared" si="601"/>
        <v>330725.53999999998</v>
      </c>
      <c r="V1306" s="39">
        <f t="shared" si="601"/>
        <v>0</v>
      </c>
      <c r="W1306" s="39">
        <f t="shared" si="601"/>
        <v>0</v>
      </c>
      <c r="X1306" s="39">
        <f t="shared" si="601"/>
        <v>0</v>
      </c>
      <c r="Y1306" s="39">
        <f t="shared" si="601"/>
        <v>0</v>
      </c>
      <c r="Z1306" s="39">
        <f t="shared" si="601"/>
        <v>290349658.45999992</v>
      </c>
      <c r="AA1306" s="39">
        <f t="shared" si="601"/>
        <v>1078673341.54</v>
      </c>
      <c r="AB1306" s="40">
        <f>Z1306/D1306</f>
        <v>0.2120853035047621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>[1]consoCURRENT!E30668</f>
        <v>38907000</v>
      </c>
      <c r="C1311" s="31">
        <f>[1]consoCURRENT!F30668</f>
        <v>0</v>
      </c>
      <c r="D1311" s="31">
        <f>[1]consoCURRENT!G30668</f>
        <v>38907000</v>
      </c>
      <c r="E1311" s="31">
        <f>[1]consoCURRENT!H30668</f>
        <v>3636415.35</v>
      </c>
      <c r="F1311" s="31">
        <f>[1]consoCURRENT!I30668</f>
        <v>7812639.2400000002</v>
      </c>
      <c r="G1311" s="31">
        <f>[1]consoCURRENT!J30668</f>
        <v>46998.82</v>
      </c>
      <c r="H1311" s="31">
        <f>[1]consoCURRENT!K30668</f>
        <v>0</v>
      </c>
      <c r="I1311" s="31">
        <f>[1]consoCURRENT!L30668</f>
        <v>3475963.6999999997</v>
      </c>
      <c r="J1311" s="31">
        <f>[1]consoCURRENT!M30668</f>
        <v>7358291.9000000004</v>
      </c>
      <c r="K1311" s="31">
        <f>[1]consoCURRENT!N30668</f>
        <v>0</v>
      </c>
      <c r="L1311" s="31">
        <f>[1]consoCURRENT!O30668</f>
        <v>0</v>
      </c>
      <c r="M1311" s="31">
        <f>[1]consoCURRENT!P30668</f>
        <v>21780089.829999998</v>
      </c>
      <c r="N1311" s="31">
        <f>[1]consoCURRENT!Q30668</f>
        <v>0</v>
      </c>
      <c r="O1311" s="31">
        <f>[1]consoCURRENT!R30668</f>
        <v>89865.85</v>
      </c>
      <c r="P1311" s="31">
        <f>[1]consoCURRENT!S30668</f>
        <v>70585.8</v>
      </c>
      <c r="Q1311" s="31">
        <f>[1]consoCURRENT!T30668</f>
        <v>331037.32</v>
      </c>
      <c r="R1311" s="31">
        <f>[1]consoCURRENT!U30668</f>
        <v>68057.16</v>
      </c>
      <c r="S1311" s="31">
        <f>[1]consoCURRENT!V30668</f>
        <v>55252.86</v>
      </c>
      <c r="T1311" s="31">
        <f>[1]consoCURRENT!W30668</f>
        <v>24400.48</v>
      </c>
      <c r="U1311" s="31">
        <f>[1]consoCURRENT!X30668</f>
        <v>22598.34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2">SUM(M1311:Y1311)</f>
        <v>22441887.640000001</v>
      </c>
      <c r="AA1311" s="31">
        <f>D1311-Z1311</f>
        <v>16465112.359999999</v>
      </c>
      <c r="AB1311" s="37">
        <f>Z1311/D1311</f>
        <v>0.57680848279229957</v>
      </c>
      <c r="AC1311" s="32"/>
    </row>
    <row r="1312" spans="1:29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2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2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3">SUM(B1310:B1313)</f>
        <v>38907000</v>
      </c>
      <c r="C1314" s="39">
        <f t="shared" si="603"/>
        <v>0</v>
      </c>
      <c r="D1314" s="39">
        <f t="shared" si="603"/>
        <v>38907000</v>
      </c>
      <c r="E1314" s="39">
        <f t="shared" si="603"/>
        <v>3636415.35</v>
      </c>
      <c r="F1314" s="39">
        <f t="shared" si="603"/>
        <v>7812639.2400000002</v>
      </c>
      <c r="G1314" s="39">
        <f t="shared" si="603"/>
        <v>46998.82</v>
      </c>
      <c r="H1314" s="39">
        <f t="shared" si="603"/>
        <v>0</v>
      </c>
      <c r="I1314" s="39">
        <f t="shared" si="603"/>
        <v>3475963.6999999997</v>
      </c>
      <c r="J1314" s="39">
        <f t="shared" si="603"/>
        <v>7358291.9000000004</v>
      </c>
      <c r="K1314" s="39">
        <f t="shared" si="603"/>
        <v>0</v>
      </c>
      <c r="L1314" s="39">
        <f t="shared" si="603"/>
        <v>0</v>
      </c>
      <c r="M1314" s="39">
        <f t="shared" si="603"/>
        <v>21780089.829999998</v>
      </c>
      <c r="N1314" s="39">
        <f t="shared" si="603"/>
        <v>0</v>
      </c>
      <c r="O1314" s="39">
        <f t="shared" si="603"/>
        <v>89865.85</v>
      </c>
      <c r="P1314" s="39">
        <f t="shared" si="603"/>
        <v>70585.8</v>
      </c>
      <c r="Q1314" s="39">
        <f t="shared" si="603"/>
        <v>331037.32</v>
      </c>
      <c r="R1314" s="39">
        <f t="shared" si="603"/>
        <v>68057.16</v>
      </c>
      <c r="S1314" s="39">
        <f t="shared" si="603"/>
        <v>55252.86</v>
      </c>
      <c r="T1314" s="39">
        <f t="shared" si="603"/>
        <v>24400.48</v>
      </c>
      <c r="U1314" s="39">
        <f t="shared" si="603"/>
        <v>22598.34</v>
      </c>
      <c r="V1314" s="39">
        <f t="shared" si="603"/>
        <v>0</v>
      </c>
      <c r="W1314" s="39">
        <f t="shared" si="603"/>
        <v>0</v>
      </c>
      <c r="X1314" s="39">
        <f t="shared" si="603"/>
        <v>0</v>
      </c>
      <c r="Y1314" s="39">
        <f t="shared" si="603"/>
        <v>0</v>
      </c>
      <c r="Z1314" s="39">
        <f t="shared" si="603"/>
        <v>22441887.640000001</v>
      </c>
      <c r="AA1314" s="39">
        <f t="shared" si="603"/>
        <v>16465112.359999999</v>
      </c>
      <c r="AB1314" s="40">
        <f>Z1314/D1314</f>
        <v>0.57680848279229957</v>
      </c>
      <c r="AC1314" s="32"/>
    </row>
    <row r="1315" spans="1:29" s="33" customFormat="1" ht="18" customHeight="1" x14ac:dyDescent="0.25">
      <c r="A1315" s="41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04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5">B1315+B1314</f>
        <v>38907000</v>
      </c>
      <c r="C1316" s="39">
        <f t="shared" si="605"/>
        <v>0</v>
      </c>
      <c r="D1316" s="39">
        <f t="shared" si="605"/>
        <v>38907000</v>
      </c>
      <c r="E1316" s="39">
        <f t="shared" si="605"/>
        <v>3636415.35</v>
      </c>
      <c r="F1316" s="39">
        <f t="shared" si="605"/>
        <v>7812639.2400000002</v>
      </c>
      <c r="G1316" s="39">
        <f t="shared" si="605"/>
        <v>46998.82</v>
      </c>
      <c r="H1316" s="39">
        <f t="shared" si="605"/>
        <v>0</v>
      </c>
      <c r="I1316" s="39">
        <f t="shared" si="605"/>
        <v>3475963.6999999997</v>
      </c>
      <c r="J1316" s="39">
        <f t="shared" si="605"/>
        <v>7358291.9000000004</v>
      </c>
      <c r="K1316" s="39">
        <f t="shared" si="605"/>
        <v>0</v>
      </c>
      <c r="L1316" s="39">
        <f t="shared" si="605"/>
        <v>0</v>
      </c>
      <c r="M1316" s="39">
        <f t="shared" si="605"/>
        <v>21780089.829999998</v>
      </c>
      <c r="N1316" s="39">
        <f t="shared" si="605"/>
        <v>0</v>
      </c>
      <c r="O1316" s="39">
        <f t="shared" si="605"/>
        <v>89865.85</v>
      </c>
      <c r="P1316" s="39">
        <f t="shared" si="605"/>
        <v>70585.8</v>
      </c>
      <c r="Q1316" s="39">
        <f t="shared" si="605"/>
        <v>331037.32</v>
      </c>
      <c r="R1316" s="39">
        <f t="shared" si="605"/>
        <v>68057.16</v>
      </c>
      <c r="S1316" s="39">
        <f t="shared" si="605"/>
        <v>55252.86</v>
      </c>
      <c r="T1316" s="39">
        <f t="shared" si="605"/>
        <v>24400.48</v>
      </c>
      <c r="U1316" s="39">
        <f t="shared" si="605"/>
        <v>22598.34</v>
      </c>
      <c r="V1316" s="39">
        <f t="shared" si="605"/>
        <v>0</v>
      </c>
      <c r="W1316" s="39">
        <f t="shared" si="605"/>
        <v>0</v>
      </c>
      <c r="X1316" s="39">
        <f t="shared" si="605"/>
        <v>0</v>
      </c>
      <c r="Y1316" s="39">
        <f t="shared" si="605"/>
        <v>0</v>
      </c>
      <c r="Z1316" s="39">
        <f t="shared" si="605"/>
        <v>22441887.640000001</v>
      </c>
      <c r="AA1316" s="39">
        <f t="shared" si="605"/>
        <v>16465112.359999999</v>
      </c>
      <c r="AB1316" s="40">
        <f>Z1316/D1316</f>
        <v>0.57680848279229957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46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156011000</v>
      </c>
      <c r="C1321" s="31">
        <f>[1]consoCURRENT!F30881</f>
        <v>0</v>
      </c>
      <c r="D1321" s="31">
        <f>[1]consoCURRENT!G30881</f>
        <v>156011000</v>
      </c>
      <c r="E1321" s="31">
        <f>[1]consoCURRENT!H30881</f>
        <v>1731540.83</v>
      </c>
      <c r="F1321" s="31">
        <f>[1]consoCURRENT!I30881</f>
        <v>11920226.610000003</v>
      </c>
      <c r="G1321" s="31">
        <f>[1]consoCURRENT!J30881</f>
        <v>702267.97</v>
      </c>
      <c r="H1321" s="31">
        <f>[1]consoCURRENT!K30881</f>
        <v>0</v>
      </c>
      <c r="I1321" s="31">
        <f>[1]consoCURRENT!L30881</f>
        <v>449901.6</v>
      </c>
      <c r="J1321" s="31">
        <f>[1]consoCURRENT!M30881</f>
        <v>10373929.440000001</v>
      </c>
      <c r="K1321" s="31">
        <f>[1]consoCURRENT!N30881</f>
        <v>0</v>
      </c>
      <c r="L1321" s="31">
        <f>[1]consoCURRENT!O30881</f>
        <v>0</v>
      </c>
      <c r="M1321" s="31">
        <f>[1]consoCURRENT!P30881</f>
        <v>17503457.060000002</v>
      </c>
      <c r="N1321" s="31">
        <f>[1]consoCURRENT!Q30881</f>
        <v>0</v>
      </c>
      <c r="O1321" s="31">
        <f>[1]consoCURRENT!R30881</f>
        <v>324304.76</v>
      </c>
      <c r="P1321" s="31">
        <f>[1]consoCURRENT!S30881</f>
        <v>957334.47</v>
      </c>
      <c r="Q1321" s="31">
        <f>[1]consoCURRENT!T30881</f>
        <v>664490.73</v>
      </c>
      <c r="R1321" s="31">
        <f>[1]consoCURRENT!U30881</f>
        <v>643348.76</v>
      </c>
      <c r="S1321" s="31">
        <f>[1]consoCURRENT!V30881</f>
        <v>238457.68</v>
      </c>
      <c r="T1321" s="31">
        <f>[1]consoCURRENT!W30881</f>
        <v>582980.04</v>
      </c>
      <c r="U1321" s="31">
        <f>[1]consoCURRENT!X30881</f>
        <v>119287.93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6">SUM(M1321:Y1321)</f>
        <v>21033661.430000003</v>
      </c>
      <c r="AA1321" s="31">
        <f>D1321-Z1321</f>
        <v>134977338.56999999</v>
      </c>
      <c r="AB1321" s="37">
        <f>Z1321/D1321</f>
        <v>0.13482165635756455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6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6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7">SUM(B1320:B1323)</f>
        <v>156011000</v>
      </c>
      <c r="C1324" s="39">
        <f t="shared" si="607"/>
        <v>0</v>
      </c>
      <c r="D1324" s="39">
        <f t="shared" si="607"/>
        <v>156011000</v>
      </c>
      <c r="E1324" s="39">
        <f t="shared" si="607"/>
        <v>1731540.83</v>
      </c>
      <c r="F1324" s="39">
        <f t="shared" si="607"/>
        <v>11920226.610000003</v>
      </c>
      <c r="G1324" s="39">
        <f t="shared" si="607"/>
        <v>702267.97</v>
      </c>
      <c r="H1324" s="39">
        <f t="shared" si="607"/>
        <v>0</v>
      </c>
      <c r="I1324" s="39">
        <f t="shared" si="607"/>
        <v>449901.6</v>
      </c>
      <c r="J1324" s="39">
        <f t="shared" si="607"/>
        <v>10373929.440000001</v>
      </c>
      <c r="K1324" s="39">
        <f t="shared" si="607"/>
        <v>0</v>
      </c>
      <c r="L1324" s="39">
        <f t="shared" si="607"/>
        <v>0</v>
      </c>
      <c r="M1324" s="39">
        <f t="shared" si="607"/>
        <v>17503457.060000002</v>
      </c>
      <c r="N1324" s="39">
        <f t="shared" si="607"/>
        <v>0</v>
      </c>
      <c r="O1324" s="39">
        <f t="shared" si="607"/>
        <v>324304.76</v>
      </c>
      <c r="P1324" s="39">
        <f t="shared" si="607"/>
        <v>957334.47</v>
      </c>
      <c r="Q1324" s="39">
        <f t="shared" si="607"/>
        <v>664490.73</v>
      </c>
      <c r="R1324" s="39">
        <f t="shared" si="607"/>
        <v>643348.76</v>
      </c>
      <c r="S1324" s="39">
        <f t="shared" si="607"/>
        <v>238457.68</v>
      </c>
      <c r="T1324" s="39">
        <f t="shared" si="607"/>
        <v>582980.04</v>
      </c>
      <c r="U1324" s="39">
        <f t="shared" si="607"/>
        <v>119287.93</v>
      </c>
      <c r="V1324" s="39">
        <f t="shared" si="607"/>
        <v>0</v>
      </c>
      <c r="W1324" s="39">
        <f t="shared" si="607"/>
        <v>0</v>
      </c>
      <c r="X1324" s="39">
        <f t="shared" si="607"/>
        <v>0</v>
      </c>
      <c r="Y1324" s="39">
        <f t="shared" si="607"/>
        <v>0</v>
      </c>
      <c r="Z1324" s="39">
        <f t="shared" si="607"/>
        <v>21033661.430000003</v>
      </c>
      <c r="AA1324" s="39">
        <f t="shared" si="607"/>
        <v>134977338.56999999</v>
      </c>
      <c r="AB1324" s="40">
        <f>Z1324/D1324</f>
        <v>0.13482165635756455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8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09">B1325+B1324</f>
        <v>156011000</v>
      </c>
      <c r="C1326" s="39">
        <f t="shared" si="609"/>
        <v>0</v>
      </c>
      <c r="D1326" s="39">
        <f t="shared" si="609"/>
        <v>156011000</v>
      </c>
      <c r="E1326" s="39">
        <f t="shared" si="609"/>
        <v>1731540.83</v>
      </c>
      <c r="F1326" s="39">
        <f t="shared" si="609"/>
        <v>11920226.610000003</v>
      </c>
      <c r="G1326" s="39">
        <f t="shared" si="609"/>
        <v>702267.97</v>
      </c>
      <c r="H1326" s="39">
        <f t="shared" si="609"/>
        <v>0</v>
      </c>
      <c r="I1326" s="39">
        <f t="shared" si="609"/>
        <v>449901.6</v>
      </c>
      <c r="J1326" s="39">
        <f t="shared" si="609"/>
        <v>10373929.440000001</v>
      </c>
      <c r="K1326" s="39">
        <f t="shared" si="609"/>
        <v>0</v>
      </c>
      <c r="L1326" s="39">
        <f t="shared" si="609"/>
        <v>0</v>
      </c>
      <c r="M1326" s="39">
        <f t="shared" si="609"/>
        <v>17503457.060000002</v>
      </c>
      <c r="N1326" s="39">
        <f t="shared" si="609"/>
        <v>0</v>
      </c>
      <c r="O1326" s="39">
        <f t="shared" si="609"/>
        <v>324304.76</v>
      </c>
      <c r="P1326" s="39">
        <f t="shared" si="609"/>
        <v>957334.47</v>
      </c>
      <c r="Q1326" s="39">
        <f t="shared" si="609"/>
        <v>664490.73</v>
      </c>
      <c r="R1326" s="39">
        <f t="shared" si="609"/>
        <v>643348.76</v>
      </c>
      <c r="S1326" s="39">
        <f t="shared" si="609"/>
        <v>238457.68</v>
      </c>
      <c r="T1326" s="39">
        <f t="shared" si="609"/>
        <v>582980.04</v>
      </c>
      <c r="U1326" s="39">
        <f t="shared" si="609"/>
        <v>119287.93</v>
      </c>
      <c r="V1326" s="39">
        <f t="shared" si="609"/>
        <v>0</v>
      </c>
      <c r="W1326" s="39">
        <f t="shared" si="609"/>
        <v>0</v>
      </c>
      <c r="X1326" s="39">
        <f t="shared" si="609"/>
        <v>0</v>
      </c>
      <c r="Y1326" s="39">
        <f t="shared" si="609"/>
        <v>0</v>
      </c>
      <c r="Z1326" s="39">
        <f t="shared" si="609"/>
        <v>21033661.430000003</v>
      </c>
      <c r="AA1326" s="39">
        <f t="shared" si="609"/>
        <v>134977338.56999999</v>
      </c>
      <c r="AB1326" s="40">
        <f>Z1326/D1326</f>
        <v>0.13482165635756455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1174105000</v>
      </c>
      <c r="C1331" s="31">
        <f>[1]consoCURRENT!F31094</f>
        <v>0</v>
      </c>
      <c r="D1331" s="31">
        <f>[1]consoCURRENT!G31094</f>
        <v>1174105000</v>
      </c>
      <c r="E1331" s="31">
        <f>[1]consoCURRENT!H31094</f>
        <v>18812428.589999996</v>
      </c>
      <c r="F1331" s="31">
        <f>[1]consoCURRENT!I31094</f>
        <v>164960279.14000005</v>
      </c>
      <c r="G1331" s="31">
        <f>[1]consoCURRENT!J31094</f>
        <v>282373.58999999997</v>
      </c>
      <c r="H1331" s="31">
        <f>[1]consoCURRENT!K31094</f>
        <v>0</v>
      </c>
      <c r="I1331" s="31">
        <f>[1]consoCURRENT!L31094</f>
        <v>18812428.589999996</v>
      </c>
      <c r="J1331" s="31">
        <f>[1]consoCURRENT!M31094</f>
        <v>164520801.68000004</v>
      </c>
      <c r="K1331" s="31">
        <f>[1]consoCURRENT!N31094</f>
        <v>0</v>
      </c>
      <c r="L1331" s="31">
        <f>[1]consoCURRENT!O31094</f>
        <v>0</v>
      </c>
      <c r="M1331" s="31">
        <f>[1]consoCURRENT!P31094</f>
        <v>246152258.33999997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62334.2</v>
      </c>
      <c r="R1331" s="31">
        <f>[1]consoCURRENT!U31094</f>
        <v>267534.90000000002</v>
      </c>
      <c r="S1331" s="31">
        <f>[1]consoCURRENT!V31094</f>
        <v>109608.36</v>
      </c>
      <c r="T1331" s="31">
        <f>[1]consoCURRENT!W31094</f>
        <v>93534.319999999992</v>
      </c>
      <c r="U1331" s="31">
        <f>[1]consoCURRENT!X31094</f>
        <v>188839.27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0">SUM(M1331:Y1331)</f>
        <v>246874109.38999999</v>
      </c>
      <c r="AA1331" s="31">
        <f>D1331-Z1331</f>
        <v>927230890.61000001</v>
      </c>
      <c r="AB1331" s="37">
        <f>Z1331/D1331</f>
        <v>0.21026578490850475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0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10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1">SUM(B1330:B1333)</f>
        <v>1174105000</v>
      </c>
      <c r="C1334" s="39">
        <f t="shared" si="611"/>
        <v>0</v>
      </c>
      <c r="D1334" s="39">
        <f t="shared" si="611"/>
        <v>1174105000</v>
      </c>
      <c r="E1334" s="39">
        <f t="shared" si="611"/>
        <v>18812428.589999996</v>
      </c>
      <c r="F1334" s="39">
        <f t="shared" si="611"/>
        <v>164960279.14000005</v>
      </c>
      <c r="G1334" s="39">
        <f t="shared" si="611"/>
        <v>282373.58999999997</v>
      </c>
      <c r="H1334" s="39">
        <f t="shared" si="611"/>
        <v>0</v>
      </c>
      <c r="I1334" s="39">
        <f t="shared" si="611"/>
        <v>18812428.589999996</v>
      </c>
      <c r="J1334" s="39">
        <f t="shared" si="611"/>
        <v>164520801.68000004</v>
      </c>
      <c r="K1334" s="39">
        <f t="shared" si="611"/>
        <v>0</v>
      </c>
      <c r="L1334" s="39">
        <f t="shared" si="611"/>
        <v>0</v>
      </c>
      <c r="M1334" s="39">
        <f t="shared" si="611"/>
        <v>246152258.33999997</v>
      </c>
      <c r="N1334" s="39">
        <f t="shared" si="611"/>
        <v>0</v>
      </c>
      <c r="O1334" s="39">
        <f t="shared" si="611"/>
        <v>0</v>
      </c>
      <c r="P1334" s="39">
        <f t="shared" si="611"/>
        <v>0</v>
      </c>
      <c r="Q1334" s="39">
        <f t="shared" si="611"/>
        <v>62334.2</v>
      </c>
      <c r="R1334" s="39">
        <f t="shared" si="611"/>
        <v>267534.90000000002</v>
      </c>
      <c r="S1334" s="39">
        <f t="shared" si="611"/>
        <v>109608.36</v>
      </c>
      <c r="T1334" s="39">
        <f t="shared" si="611"/>
        <v>93534.319999999992</v>
      </c>
      <c r="U1334" s="39">
        <f t="shared" si="611"/>
        <v>188839.27</v>
      </c>
      <c r="V1334" s="39">
        <f t="shared" si="611"/>
        <v>0</v>
      </c>
      <c r="W1334" s="39">
        <f t="shared" si="611"/>
        <v>0</v>
      </c>
      <c r="X1334" s="39">
        <f t="shared" si="611"/>
        <v>0</v>
      </c>
      <c r="Y1334" s="39">
        <f t="shared" si="611"/>
        <v>0</v>
      </c>
      <c r="Z1334" s="39">
        <f t="shared" si="611"/>
        <v>246874109.38999999</v>
      </c>
      <c r="AA1334" s="39">
        <f t="shared" si="611"/>
        <v>927230890.61000001</v>
      </c>
      <c r="AB1334" s="40">
        <f>Z1334/D1334</f>
        <v>0.21026578490850475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2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3">B1335+B1334</f>
        <v>1174105000</v>
      </c>
      <c r="C1336" s="39">
        <f t="shared" si="613"/>
        <v>0</v>
      </c>
      <c r="D1336" s="39">
        <f t="shared" si="613"/>
        <v>1174105000</v>
      </c>
      <c r="E1336" s="39">
        <f t="shared" si="613"/>
        <v>18812428.589999996</v>
      </c>
      <c r="F1336" s="39">
        <f t="shared" si="613"/>
        <v>164960279.14000005</v>
      </c>
      <c r="G1336" s="39">
        <f t="shared" si="613"/>
        <v>282373.58999999997</v>
      </c>
      <c r="H1336" s="39">
        <f t="shared" si="613"/>
        <v>0</v>
      </c>
      <c r="I1336" s="39">
        <f t="shared" si="613"/>
        <v>18812428.589999996</v>
      </c>
      <c r="J1336" s="39">
        <f t="shared" si="613"/>
        <v>164520801.68000004</v>
      </c>
      <c r="K1336" s="39">
        <f t="shared" si="613"/>
        <v>0</v>
      </c>
      <c r="L1336" s="39">
        <f t="shared" si="613"/>
        <v>0</v>
      </c>
      <c r="M1336" s="39">
        <f t="shared" si="613"/>
        <v>246152258.33999997</v>
      </c>
      <c r="N1336" s="39">
        <f t="shared" si="613"/>
        <v>0</v>
      </c>
      <c r="O1336" s="39">
        <f t="shared" si="613"/>
        <v>0</v>
      </c>
      <c r="P1336" s="39">
        <f t="shared" si="613"/>
        <v>0</v>
      </c>
      <c r="Q1336" s="39">
        <f t="shared" si="613"/>
        <v>62334.2</v>
      </c>
      <c r="R1336" s="39">
        <f t="shared" si="613"/>
        <v>267534.90000000002</v>
      </c>
      <c r="S1336" s="39">
        <f t="shared" si="613"/>
        <v>109608.36</v>
      </c>
      <c r="T1336" s="39">
        <f t="shared" si="613"/>
        <v>93534.319999999992</v>
      </c>
      <c r="U1336" s="39">
        <f t="shared" si="613"/>
        <v>188839.27</v>
      </c>
      <c r="V1336" s="39">
        <f t="shared" si="613"/>
        <v>0</v>
      </c>
      <c r="W1336" s="39">
        <f t="shared" si="613"/>
        <v>0</v>
      </c>
      <c r="X1336" s="39">
        <f t="shared" si="613"/>
        <v>0</v>
      </c>
      <c r="Y1336" s="39">
        <f t="shared" si="613"/>
        <v>0</v>
      </c>
      <c r="Z1336" s="39">
        <f t="shared" si="613"/>
        <v>246874109.38999999</v>
      </c>
      <c r="AA1336" s="39">
        <f t="shared" si="613"/>
        <v>927230890.61000001</v>
      </c>
      <c r="AB1336" s="40">
        <f>Z1336/D1336</f>
        <v>0.21026578490850475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46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B1350+B1360+B1370</f>
        <v>22000000</v>
      </c>
      <c r="C1340" s="31">
        <f t="shared" ref="C1340:Y1340" si="614">C1350+C1360+C1370</f>
        <v>0</v>
      </c>
      <c r="D1340" s="31">
        <f t="shared" si="614"/>
        <v>22000000</v>
      </c>
      <c r="E1340" s="31">
        <f t="shared" si="614"/>
        <v>5104132.71</v>
      </c>
      <c r="F1340" s="31">
        <f t="shared" si="614"/>
        <v>5596372.0600000005</v>
      </c>
      <c r="G1340" s="31">
        <f t="shared" si="614"/>
        <v>3878253.98</v>
      </c>
      <c r="H1340" s="31">
        <f t="shared" si="614"/>
        <v>0</v>
      </c>
      <c r="I1340" s="31">
        <f t="shared" si="614"/>
        <v>0</v>
      </c>
      <c r="J1340" s="31">
        <f t="shared" si="614"/>
        <v>0</v>
      </c>
      <c r="K1340" s="31">
        <f t="shared" si="614"/>
        <v>0</v>
      </c>
      <c r="L1340" s="31">
        <f t="shared" si="614"/>
        <v>0</v>
      </c>
      <c r="M1340" s="31">
        <f t="shared" si="614"/>
        <v>0</v>
      </c>
      <c r="N1340" s="31">
        <f t="shared" si="614"/>
        <v>0</v>
      </c>
      <c r="O1340" s="31">
        <f t="shared" si="614"/>
        <v>4277773.1100000003</v>
      </c>
      <c r="P1340" s="31">
        <f t="shared" si="614"/>
        <v>826359.6</v>
      </c>
      <c r="Q1340" s="31">
        <f t="shared" si="614"/>
        <v>1790913.15</v>
      </c>
      <c r="R1340" s="31">
        <f t="shared" si="614"/>
        <v>1562380.94</v>
      </c>
      <c r="S1340" s="31">
        <f t="shared" si="614"/>
        <v>2243077.9700000002</v>
      </c>
      <c r="T1340" s="31">
        <f t="shared" si="614"/>
        <v>1816559.29</v>
      </c>
      <c r="U1340" s="31">
        <f t="shared" si="614"/>
        <v>2061694.69</v>
      </c>
      <c r="V1340" s="31">
        <f t="shared" si="614"/>
        <v>0</v>
      </c>
      <c r="W1340" s="31">
        <f t="shared" si="614"/>
        <v>0</v>
      </c>
      <c r="X1340" s="31">
        <f t="shared" si="614"/>
        <v>0</v>
      </c>
      <c r="Y1340" s="31">
        <f t="shared" si="614"/>
        <v>0</v>
      </c>
      <c r="Z1340" s="31">
        <f>SUM(M1340:Y1340)</f>
        <v>14578758.749999998</v>
      </c>
      <c r="AA1340" s="31">
        <f>D1340-Z1340</f>
        <v>7421241.2500000019</v>
      </c>
      <c r="AB1340" s="37">
        <f>Z1340/D1340</f>
        <v>0.66267085227272715</v>
      </c>
      <c r="AC1340" s="32"/>
    </row>
    <row r="1341" spans="1:29" s="33" customFormat="1" ht="18" customHeight="1" x14ac:dyDescent="0.2">
      <c r="A1341" s="36" t="s">
        <v>35</v>
      </c>
      <c r="B1341" s="31">
        <f t="shared" ref="B1341:Y1343" si="615">B1351+B1361+B1371</f>
        <v>144872000</v>
      </c>
      <c r="C1341" s="31">
        <f t="shared" si="615"/>
        <v>0</v>
      </c>
      <c r="D1341" s="31">
        <f t="shared" si="615"/>
        <v>144872000</v>
      </c>
      <c r="E1341" s="31">
        <f t="shared" si="615"/>
        <v>13473787.149999999</v>
      </c>
      <c r="F1341" s="31">
        <f t="shared" si="615"/>
        <v>33372841.810000002</v>
      </c>
      <c r="G1341" s="31">
        <f t="shared" si="615"/>
        <v>12067853.280000001</v>
      </c>
      <c r="H1341" s="31">
        <f t="shared" si="615"/>
        <v>0</v>
      </c>
      <c r="I1341" s="31">
        <f t="shared" si="615"/>
        <v>458245.11</v>
      </c>
      <c r="J1341" s="31">
        <f t="shared" si="615"/>
        <v>13418464.460000001</v>
      </c>
      <c r="K1341" s="31">
        <f t="shared" si="615"/>
        <v>0</v>
      </c>
      <c r="L1341" s="31">
        <f t="shared" si="615"/>
        <v>0</v>
      </c>
      <c r="M1341" s="31">
        <f t="shared" si="615"/>
        <v>19640609.300000004</v>
      </c>
      <c r="N1341" s="31">
        <f t="shared" si="615"/>
        <v>791747.33</v>
      </c>
      <c r="O1341" s="31">
        <f t="shared" si="615"/>
        <v>9888938.1300000008</v>
      </c>
      <c r="P1341" s="31">
        <f t="shared" si="615"/>
        <v>2334856.58</v>
      </c>
      <c r="Q1341" s="31">
        <f t="shared" si="615"/>
        <v>10321467.75</v>
      </c>
      <c r="R1341" s="31">
        <f t="shared" si="615"/>
        <v>5192396.79</v>
      </c>
      <c r="S1341" s="31">
        <f t="shared" si="615"/>
        <v>4440512.8100000005</v>
      </c>
      <c r="T1341" s="31">
        <f t="shared" si="615"/>
        <v>8356129.3900000006</v>
      </c>
      <c r="U1341" s="31">
        <f t="shared" si="615"/>
        <v>3711723.8899999997</v>
      </c>
      <c r="V1341" s="31">
        <f t="shared" si="615"/>
        <v>0</v>
      </c>
      <c r="W1341" s="31">
        <f t="shared" si="615"/>
        <v>0</v>
      </c>
      <c r="X1341" s="31">
        <f t="shared" si="615"/>
        <v>0</v>
      </c>
      <c r="Y1341" s="31">
        <f t="shared" si="615"/>
        <v>0</v>
      </c>
      <c r="Z1341" s="31">
        <f t="shared" ref="Z1341:Z1343" si="616">SUM(M1341:Y1341)</f>
        <v>64678381.970000006</v>
      </c>
      <c r="AA1341" s="31">
        <f>D1341-Z1341</f>
        <v>80193618.030000001</v>
      </c>
      <c r="AB1341" s="37">
        <f>Z1341/D1341</f>
        <v>0.44645191596719869</v>
      </c>
      <c r="AC1341" s="32"/>
    </row>
    <row r="1342" spans="1:29" s="33" customFormat="1" ht="18" customHeight="1" x14ac:dyDescent="0.2">
      <c r="A1342" s="36" t="s">
        <v>36</v>
      </c>
      <c r="B1342" s="31">
        <f t="shared" si="615"/>
        <v>0</v>
      </c>
      <c r="C1342" s="31">
        <f t="shared" si="615"/>
        <v>0</v>
      </c>
      <c r="D1342" s="31">
        <f t="shared" si="615"/>
        <v>0</v>
      </c>
      <c r="E1342" s="31">
        <f t="shared" si="615"/>
        <v>0</v>
      </c>
      <c r="F1342" s="31">
        <f t="shared" si="615"/>
        <v>0</v>
      </c>
      <c r="G1342" s="31">
        <f t="shared" si="615"/>
        <v>0</v>
      </c>
      <c r="H1342" s="31">
        <f t="shared" si="615"/>
        <v>0</v>
      </c>
      <c r="I1342" s="31">
        <f t="shared" si="615"/>
        <v>0</v>
      </c>
      <c r="J1342" s="31">
        <f t="shared" si="615"/>
        <v>0</v>
      </c>
      <c r="K1342" s="31">
        <f t="shared" si="615"/>
        <v>0</v>
      </c>
      <c r="L1342" s="31">
        <f t="shared" si="615"/>
        <v>0</v>
      </c>
      <c r="M1342" s="31">
        <f t="shared" si="615"/>
        <v>0</v>
      </c>
      <c r="N1342" s="31">
        <f t="shared" si="615"/>
        <v>0</v>
      </c>
      <c r="O1342" s="31">
        <f t="shared" si="615"/>
        <v>0</v>
      </c>
      <c r="P1342" s="31">
        <f t="shared" si="615"/>
        <v>0</v>
      </c>
      <c r="Q1342" s="31">
        <f t="shared" si="615"/>
        <v>0</v>
      </c>
      <c r="R1342" s="31">
        <f t="shared" si="615"/>
        <v>0</v>
      </c>
      <c r="S1342" s="31">
        <f t="shared" si="615"/>
        <v>0</v>
      </c>
      <c r="T1342" s="31">
        <f t="shared" si="615"/>
        <v>0</v>
      </c>
      <c r="U1342" s="31">
        <f t="shared" si="615"/>
        <v>0</v>
      </c>
      <c r="V1342" s="31">
        <f t="shared" si="615"/>
        <v>0</v>
      </c>
      <c r="W1342" s="31">
        <f t="shared" si="615"/>
        <v>0</v>
      </c>
      <c r="X1342" s="31">
        <f t="shared" si="615"/>
        <v>0</v>
      </c>
      <c r="Y1342" s="31">
        <f t="shared" si="615"/>
        <v>0</v>
      </c>
      <c r="Z1342" s="31">
        <f t="shared" si="616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 t="shared" si="615"/>
        <v>0</v>
      </c>
      <c r="C1343" s="31">
        <f t="shared" si="615"/>
        <v>0</v>
      </c>
      <c r="D1343" s="31">
        <f t="shared" si="615"/>
        <v>0</v>
      </c>
      <c r="E1343" s="31">
        <f t="shared" si="615"/>
        <v>0</v>
      </c>
      <c r="F1343" s="31">
        <f t="shared" si="615"/>
        <v>0</v>
      </c>
      <c r="G1343" s="31">
        <f t="shared" si="615"/>
        <v>0</v>
      </c>
      <c r="H1343" s="31">
        <f t="shared" si="615"/>
        <v>0</v>
      </c>
      <c r="I1343" s="31">
        <f t="shared" si="615"/>
        <v>0</v>
      </c>
      <c r="J1343" s="31">
        <f t="shared" si="615"/>
        <v>0</v>
      </c>
      <c r="K1343" s="31">
        <f t="shared" si="615"/>
        <v>0</v>
      </c>
      <c r="L1343" s="31">
        <f t="shared" si="615"/>
        <v>0</v>
      </c>
      <c r="M1343" s="31">
        <f t="shared" si="615"/>
        <v>0</v>
      </c>
      <c r="N1343" s="31">
        <f t="shared" si="615"/>
        <v>0</v>
      </c>
      <c r="O1343" s="31">
        <f t="shared" si="615"/>
        <v>0</v>
      </c>
      <c r="P1343" s="31">
        <f t="shared" si="615"/>
        <v>0</v>
      </c>
      <c r="Q1343" s="31">
        <f t="shared" si="615"/>
        <v>0</v>
      </c>
      <c r="R1343" s="31">
        <f t="shared" si="615"/>
        <v>0</v>
      </c>
      <c r="S1343" s="31">
        <f t="shared" si="615"/>
        <v>0</v>
      </c>
      <c r="T1343" s="31">
        <f t="shared" si="615"/>
        <v>0</v>
      </c>
      <c r="U1343" s="31">
        <f t="shared" si="615"/>
        <v>0</v>
      </c>
      <c r="V1343" s="31">
        <f t="shared" si="615"/>
        <v>0</v>
      </c>
      <c r="W1343" s="31">
        <f t="shared" si="615"/>
        <v>0</v>
      </c>
      <c r="X1343" s="31">
        <f t="shared" si="615"/>
        <v>0</v>
      </c>
      <c r="Y1343" s="31">
        <f t="shared" si="615"/>
        <v>0</v>
      </c>
      <c r="Z1343" s="31">
        <f t="shared" si="616"/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7">SUM(B1340:B1343)</f>
        <v>166872000</v>
      </c>
      <c r="C1344" s="39">
        <f t="shared" si="617"/>
        <v>0</v>
      </c>
      <c r="D1344" s="39">
        <f t="shared" si="617"/>
        <v>166872000</v>
      </c>
      <c r="E1344" s="39">
        <f t="shared" si="617"/>
        <v>18577919.859999999</v>
      </c>
      <c r="F1344" s="39">
        <f t="shared" si="617"/>
        <v>38969213.870000005</v>
      </c>
      <c r="G1344" s="39">
        <f t="shared" si="617"/>
        <v>15946107.260000002</v>
      </c>
      <c r="H1344" s="39">
        <f t="shared" si="617"/>
        <v>0</v>
      </c>
      <c r="I1344" s="39">
        <f t="shared" si="617"/>
        <v>458245.11</v>
      </c>
      <c r="J1344" s="39">
        <f t="shared" si="617"/>
        <v>13418464.460000001</v>
      </c>
      <c r="K1344" s="39">
        <f t="shared" si="617"/>
        <v>0</v>
      </c>
      <c r="L1344" s="39">
        <f t="shared" si="617"/>
        <v>0</v>
      </c>
      <c r="M1344" s="39">
        <f t="shared" si="617"/>
        <v>19640609.300000004</v>
      </c>
      <c r="N1344" s="39">
        <f t="shared" si="617"/>
        <v>791747.33</v>
      </c>
      <c r="O1344" s="39">
        <f t="shared" si="617"/>
        <v>14166711.240000002</v>
      </c>
      <c r="P1344" s="39">
        <f t="shared" si="617"/>
        <v>3161216.18</v>
      </c>
      <c r="Q1344" s="39">
        <f t="shared" si="617"/>
        <v>12112380.9</v>
      </c>
      <c r="R1344" s="39">
        <f t="shared" si="617"/>
        <v>6754777.7300000004</v>
      </c>
      <c r="S1344" s="39">
        <f t="shared" si="617"/>
        <v>6683590.7800000012</v>
      </c>
      <c r="T1344" s="39">
        <f t="shared" si="617"/>
        <v>10172688.68</v>
      </c>
      <c r="U1344" s="39">
        <f t="shared" si="617"/>
        <v>5773418.5800000001</v>
      </c>
      <c r="V1344" s="39">
        <f t="shared" si="617"/>
        <v>0</v>
      </c>
      <c r="W1344" s="39">
        <f t="shared" si="617"/>
        <v>0</v>
      </c>
      <c r="X1344" s="39">
        <f t="shared" si="617"/>
        <v>0</v>
      </c>
      <c r="Y1344" s="39">
        <f t="shared" si="617"/>
        <v>0</v>
      </c>
      <c r="Z1344" s="39">
        <f t="shared" si="617"/>
        <v>79257140.719999999</v>
      </c>
      <c r="AA1344" s="39">
        <f t="shared" si="617"/>
        <v>87614859.280000001</v>
      </c>
      <c r="AB1344" s="40">
        <f>Z1344/D1344</f>
        <v>0.47495769643798841</v>
      </c>
      <c r="AC1344" s="32"/>
    </row>
    <row r="1345" spans="1:29" s="33" customFormat="1" ht="18" customHeight="1" x14ac:dyDescent="0.25">
      <c r="A1345" s="41" t="s">
        <v>39</v>
      </c>
      <c r="B1345" s="31">
        <f t="shared" ref="B1345:Y1345" si="618">B1355+B1365+B1375</f>
        <v>0</v>
      </c>
      <c r="C1345" s="31">
        <f t="shared" si="618"/>
        <v>0</v>
      </c>
      <c r="D1345" s="31">
        <f t="shared" si="618"/>
        <v>0</v>
      </c>
      <c r="E1345" s="31">
        <f t="shared" si="618"/>
        <v>0</v>
      </c>
      <c r="F1345" s="31">
        <f t="shared" si="618"/>
        <v>0</v>
      </c>
      <c r="G1345" s="31">
        <f t="shared" si="618"/>
        <v>0</v>
      </c>
      <c r="H1345" s="31">
        <f t="shared" si="618"/>
        <v>0</v>
      </c>
      <c r="I1345" s="31">
        <f t="shared" si="618"/>
        <v>0</v>
      </c>
      <c r="J1345" s="31">
        <f t="shared" si="618"/>
        <v>0</v>
      </c>
      <c r="K1345" s="31">
        <f t="shared" si="618"/>
        <v>0</v>
      </c>
      <c r="L1345" s="31">
        <f t="shared" si="618"/>
        <v>0</v>
      </c>
      <c r="M1345" s="31">
        <f t="shared" si="618"/>
        <v>0</v>
      </c>
      <c r="N1345" s="31">
        <f t="shared" si="618"/>
        <v>0</v>
      </c>
      <c r="O1345" s="31">
        <f t="shared" si="618"/>
        <v>0</v>
      </c>
      <c r="P1345" s="31">
        <f t="shared" si="618"/>
        <v>0</v>
      </c>
      <c r="Q1345" s="31">
        <f t="shared" si="618"/>
        <v>0</v>
      </c>
      <c r="R1345" s="31">
        <f t="shared" si="618"/>
        <v>0</v>
      </c>
      <c r="S1345" s="31">
        <f t="shared" si="618"/>
        <v>0</v>
      </c>
      <c r="T1345" s="31">
        <f t="shared" si="618"/>
        <v>0</v>
      </c>
      <c r="U1345" s="31">
        <f t="shared" si="618"/>
        <v>0</v>
      </c>
      <c r="V1345" s="31">
        <f t="shared" si="618"/>
        <v>0</v>
      </c>
      <c r="W1345" s="31">
        <f t="shared" si="618"/>
        <v>0</v>
      </c>
      <c r="X1345" s="31">
        <f t="shared" si="618"/>
        <v>0</v>
      </c>
      <c r="Y1345" s="31">
        <f t="shared" si="618"/>
        <v>0</v>
      </c>
      <c r="Z1345" s="31">
        <f t="shared" ref="Z1345" si="619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20">B1345+B1344</f>
        <v>166872000</v>
      </c>
      <c r="C1346" s="39">
        <f t="shared" si="620"/>
        <v>0</v>
      </c>
      <c r="D1346" s="39">
        <f t="shared" si="620"/>
        <v>166872000</v>
      </c>
      <c r="E1346" s="39">
        <f t="shared" si="620"/>
        <v>18577919.859999999</v>
      </c>
      <c r="F1346" s="39">
        <f t="shared" si="620"/>
        <v>38969213.870000005</v>
      </c>
      <c r="G1346" s="39">
        <f t="shared" si="620"/>
        <v>15946107.260000002</v>
      </c>
      <c r="H1346" s="39">
        <f t="shared" si="620"/>
        <v>0</v>
      </c>
      <c r="I1346" s="39">
        <f t="shared" si="620"/>
        <v>458245.11</v>
      </c>
      <c r="J1346" s="39">
        <f t="shared" si="620"/>
        <v>13418464.460000001</v>
      </c>
      <c r="K1346" s="39">
        <f t="shared" si="620"/>
        <v>0</v>
      </c>
      <c r="L1346" s="39">
        <f t="shared" si="620"/>
        <v>0</v>
      </c>
      <c r="M1346" s="39">
        <f t="shared" si="620"/>
        <v>19640609.300000004</v>
      </c>
      <c r="N1346" s="39">
        <f t="shared" si="620"/>
        <v>791747.33</v>
      </c>
      <c r="O1346" s="39">
        <f t="shared" si="620"/>
        <v>14166711.240000002</v>
      </c>
      <c r="P1346" s="39">
        <f t="shared" si="620"/>
        <v>3161216.18</v>
      </c>
      <c r="Q1346" s="39">
        <f t="shared" si="620"/>
        <v>12112380.9</v>
      </c>
      <c r="R1346" s="39">
        <f t="shared" si="620"/>
        <v>6754777.7300000004</v>
      </c>
      <c r="S1346" s="39">
        <f t="shared" si="620"/>
        <v>6683590.7800000012</v>
      </c>
      <c r="T1346" s="39">
        <f t="shared" si="620"/>
        <v>10172688.68</v>
      </c>
      <c r="U1346" s="39">
        <f t="shared" si="620"/>
        <v>5773418.5800000001</v>
      </c>
      <c r="V1346" s="39">
        <f t="shared" si="620"/>
        <v>0</v>
      </c>
      <c r="W1346" s="39">
        <f t="shared" si="620"/>
        <v>0</v>
      </c>
      <c r="X1346" s="39">
        <f t="shared" si="620"/>
        <v>0</v>
      </c>
      <c r="Y1346" s="39">
        <f t="shared" si="620"/>
        <v>0</v>
      </c>
      <c r="Z1346" s="39">
        <f t="shared" si="620"/>
        <v>79257140.719999999</v>
      </c>
      <c r="AA1346" s="39">
        <f t="shared" si="620"/>
        <v>87614859.280000001</v>
      </c>
      <c r="AB1346" s="40">
        <f>Z1346/D1346</f>
        <v>0.47495769643798841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[1]consoCURRENT!E31407</f>
        <v>22000000</v>
      </c>
      <c r="C1350" s="31">
        <f>[1]consoCURRENT!F31407</f>
        <v>0</v>
      </c>
      <c r="D1350" s="31">
        <f>[1]consoCURRENT!G31407</f>
        <v>22000000</v>
      </c>
      <c r="E1350" s="31">
        <f>[1]consoCURRENT!H31407</f>
        <v>5104132.71</v>
      </c>
      <c r="F1350" s="31">
        <f>[1]consoCURRENT!I31407</f>
        <v>5596372.0600000005</v>
      </c>
      <c r="G1350" s="31">
        <f>[1]consoCURRENT!J31407</f>
        <v>3878253.98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4277773.1100000003</v>
      </c>
      <c r="P1350" s="31">
        <f>[1]consoCURRENT!S31407</f>
        <v>826359.6</v>
      </c>
      <c r="Q1350" s="31">
        <f>[1]consoCURRENT!T31407</f>
        <v>1790913.15</v>
      </c>
      <c r="R1350" s="31">
        <f>[1]consoCURRENT!U31407</f>
        <v>1562380.94</v>
      </c>
      <c r="S1350" s="31">
        <f>[1]consoCURRENT!V31407</f>
        <v>2243077.9700000002</v>
      </c>
      <c r="T1350" s="31">
        <f>[1]consoCURRENT!W31407</f>
        <v>1816559.29</v>
      </c>
      <c r="U1350" s="31">
        <f>[1]consoCURRENT!X31407</f>
        <v>2061694.69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14578758.749999998</v>
      </c>
      <c r="AA1350" s="31">
        <f>D1350-Z1350</f>
        <v>7421241.2500000019</v>
      </c>
      <c r="AB1350" s="37">
        <f>Z1350/D1350</f>
        <v>0.66267085227272715</v>
      </c>
      <c r="AC1350" s="32"/>
    </row>
    <row r="1351" spans="1:29" s="33" customFormat="1" ht="18" customHeight="1" x14ac:dyDescent="0.2">
      <c r="A1351" s="36" t="s">
        <v>35</v>
      </c>
      <c r="B1351" s="31">
        <f>[1]consoCURRENT!E31520</f>
        <v>68000000</v>
      </c>
      <c r="C1351" s="31">
        <f>[1]consoCURRENT!F31520</f>
        <v>0</v>
      </c>
      <c r="D1351" s="31">
        <f>[1]consoCURRENT!G31520</f>
        <v>68000000</v>
      </c>
      <c r="E1351" s="31">
        <f>[1]consoCURRENT!H31520</f>
        <v>8720942.8099999987</v>
      </c>
      <c r="F1351" s="31">
        <f>[1]consoCURRENT!I31520</f>
        <v>14152669.020000001</v>
      </c>
      <c r="G1351" s="31">
        <f>[1]consoCURRENT!J31520</f>
        <v>8759762.8000000007</v>
      </c>
      <c r="H1351" s="31">
        <f>[1]consoCURRENT!K31520</f>
        <v>0</v>
      </c>
      <c r="I1351" s="31">
        <f>[1]consoCURRENT!L31520</f>
        <v>0</v>
      </c>
      <c r="J1351" s="31">
        <f>[1]consoCURRENT!M31520</f>
        <v>0</v>
      </c>
      <c r="K1351" s="31">
        <f>[1]consoCURRENT!N31520</f>
        <v>0</v>
      </c>
      <c r="L1351" s="31">
        <f>[1]consoCURRENT!O31520</f>
        <v>0</v>
      </c>
      <c r="M1351" s="31">
        <f>[1]consoCURRENT!P31520</f>
        <v>21587.559999999998</v>
      </c>
      <c r="N1351" s="31">
        <f>[1]consoCURRENT!Q31520</f>
        <v>0</v>
      </c>
      <c r="O1351" s="31">
        <f>[1]consoCURRENT!R31520</f>
        <v>8104897.4900000002</v>
      </c>
      <c r="P1351" s="31">
        <f>[1]consoCURRENT!S31520</f>
        <v>616045.32000000007</v>
      </c>
      <c r="Q1351" s="31">
        <f>[1]consoCURRENT!T31520</f>
        <v>9268050.2200000007</v>
      </c>
      <c r="R1351" s="31">
        <f>[1]consoCURRENT!U31520</f>
        <v>3394510.65</v>
      </c>
      <c r="S1351" s="31">
        <f>[1]consoCURRENT!V31520</f>
        <v>1490108.15</v>
      </c>
      <c r="T1351" s="31">
        <f>[1]consoCURRENT!W31520</f>
        <v>6360891.8700000001</v>
      </c>
      <c r="U1351" s="31">
        <f>[1]consoCURRENT!X31520</f>
        <v>2398870.9299999997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21">SUM(M1351:Y1351)</f>
        <v>31654962.189999998</v>
      </c>
      <c r="AA1351" s="31">
        <f>D1351-Z1351</f>
        <v>36345037.810000002</v>
      </c>
      <c r="AB1351" s="37">
        <f>Z1351/D1351</f>
        <v>0.46551414985294115</v>
      </c>
      <c r="AC1351" s="32"/>
    </row>
    <row r="1352" spans="1:29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90000000</v>
      </c>
      <c r="C1354" s="39">
        <f t="shared" si="622"/>
        <v>0</v>
      </c>
      <c r="D1354" s="39">
        <f t="shared" si="622"/>
        <v>90000000</v>
      </c>
      <c r="E1354" s="39">
        <f t="shared" si="622"/>
        <v>13825075.52</v>
      </c>
      <c r="F1354" s="39">
        <f t="shared" si="622"/>
        <v>19749041.080000002</v>
      </c>
      <c r="G1354" s="39">
        <f t="shared" si="622"/>
        <v>12638016.780000001</v>
      </c>
      <c r="H1354" s="39">
        <f t="shared" si="622"/>
        <v>0</v>
      </c>
      <c r="I1354" s="39">
        <f t="shared" si="622"/>
        <v>0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21587.559999999998</v>
      </c>
      <c r="N1354" s="39">
        <f t="shared" si="622"/>
        <v>0</v>
      </c>
      <c r="O1354" s="39">
        <f t="shared" si="622"/>
        <v>12382670.600000001</v>
      </c>
      <c r="P1354" s="39">
        <f t="shared" si="622"/>
        <v>1442404.92</v>
      </c>
      <c r="Q1354" s="39">
        <f t="shared" si="622"/>
        <v>11058963.370000001</v>
      </c>
      <c r="R1354" s="39">
        <f t="shared" si="622"/>
        <v>4956891.59</v>
      </c>
      <c r="S1354" s="39">
        <f t="shared" si="622"/>
        <v>3733186.12</v>
      </c>
      <c r="T1354" s="39">
        <f t="shared" si="622"/>
        <v>8177451.1600000001</v>
      </c>
      <c r="U1354" s="39">
        <f t="shared" si="622"/>
        <v>4460565.6199999992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46233720.939999998</v>
      </c>
      <c r="AA1354" s="39">
        <f t="shared" si="622"/>
        <v>43766279.060000002</v>
      </c>
      <c r="AB1354" s="40">
        <f>Z1354/D1354</f>
        <v>0.51370801044444436</v>
      </c>
      <c r="AC1354" s="32"/>
    </row>
    <row r="1355" spans="1:29" s="33" customFormat="1" ht="18" customHeight="1" x14ac:dyDescent="0.25">
      <c r="A1355" s="41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23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4">B1355+B1354</f>
        <v>90000000</v>
      </c>
      <c r="C1356" s="39">
        <f t="shared" si="624"/>
        <v>0</v>
      </c>
      <c r="D1356" s="39">
        <f t="shared" si="624"/>
        <v>90000000</v>
      </c>
      <c r="E1356" s="39">
        <f t="shared" si="624"/>
        <v>13825075.52</v>
      </c>
      <c r="F1356" s="39">
        <f t="shared" si="624"/>
        <v>19749041.080000002</v>
      </c>
      <c r="G1356" s="39">
        <f t="shared" si="624"/>
        <v>12638016.780000001</v>
      </c>
      <c r="H1356" s="39">
        <f t="shared" si="624"/>
        <v>0</v>
      </c>
      <c r="I1356" s="39">
        <f t="shared" si="624"/>
        <v>0</v>
      </c>
      <c r="J1356" s="39">
        <f t="shared" si="624"/>
        <v>0</v>
      </c>
      <c r="K1356" s="39">
        <f t="shared" si="624"/>
        <v>0</v>
      </c>
      <c r="L1356" s="39">
        <f t="shared" si="624"/>
        <v>0</v>
      </c>
      <c r="M1356" s="39">
        <f t="shared" si="624"/>
        <v>21587.559999999998</v>
      </c>
      <c r="N1356" s="39">
        <f t="shared" si="624"/>
        <v>0</v>
      </c>
      <c r="O1356" s="39">
        <f t="shared" si="624"/>
        <v>12382670.600000001</v>
      </c>
      <c r="P1356" s="39">
        <f t="shared" si="624"/>
        <v>1442404.92</v>
      </c>
      <c r="Q1356" s="39">
        <f t="shared" si="624"/>
        <v>11058963.370000001</v>
      </c>
      <c r="R1356" s="39">
        <f t="shared" si="624"/>
        <v>4956891.59</v>
      </c>
      <c r="S1356" s="39">
        <f t="shared" si="624"/>
        <v>3733186.12</v>
      </c>
      <c r="T1356" s="39">
        <f t="shared" si="624"/>
        <v>8177451.1600000001</v>
      </c>
      <c r="U1356" s="39">
        <f t="shared" si="624"/>
        <v>4460565.6199999992</v>
      </c>
      <c r="V1356" s="39">
        <f t="shared" si="624"/>
        <v>0</v>
      </c>
      <c r="W1356" s="39">
        <f t="shared" si="624"/>
        <v>0</v>
      </c>
      <c r="X1356" s="39">
        <f t="shared" si="624"/>
        <v>0</v>
      </c>
      <c r="Y1356" s="39">
        <f t="shared" si="624"/>
        <v>0</v>
      </c>
      <c r="Z1356" s="39">
        <f t="shared" si="624"/>
        <v>46233720.939999998</v>
      </c>
      <c r="AA1356" s="39">
        <f t="shared" si="624"/>
        <v>43766279.060000002</v>
      </c>
      <c r="AB1356" s="40">
        <f>Z1356/D1356</f>
        <v>0.51370801044444436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</row>
    <row r="1361" spans="1:29" s="33" customFormat="1" ht="18" customHeight="1" x14ac:dyDescent="0.2">
      <c r="A1361" s="36" t="s">
        <v>35</v>
      </c>
      <c r="B1361" s="31">
        <f>[1]consoCURRENT!E31733</f>
        <v>52473000</v>
      </c>
      <c r="C1361" s="31">
        <f>[1]consoCURRENT!F31733</f>
        <v>0</v>
      </c>
      <c r="D1361" s="31">
        <f>[1]consoCURRENT!G31733</f>
        <v>52473000</v>
      </c>
      <c r="E1361" s="31">
        <f>[1]consoCURRENT!H31733</f>
        <v>0</v>
      </c>
      <c r="F1361" s="31">
        <f>[1]consoCURRENT!I31733</f>
        <v>13054478.560000001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13054478.560000001</v>
      </c>
      <c r="K1361" s="31">
        <f>[1]consoCURRENT!N31733</f>
        <v>0</v>
      </c>
      <c r="L1361" s="31">
        <f>[1]consoCURRENT!O31733</f>
        <v>0</v>
      </c>
      <c r="M1361" s="31">
        <f>[1]consoCURRENT!P31733</f>
        <v>18073541.160000004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5">SUM(M1361:Y1361)</f>
        <v>18073541.160000004</v>
      </c>
      <c r="AA1361" s="31">
        <f>D1361-Z1361</f>
        <v>34399458.839999996</v>
      </c>
      <c r="AB1361" s="37">
        <f>Z1361/D1361</f>
        <v>0.34443506489051517</v>
      </c>
      <c r="AC1361" s="32"/>
    </row>
    <row r="1362" spans="1:2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5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5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6">SUM(B1360:B1363)</f>
        <v>52473000</v>
      </c>
      <c r="C1364" s="39">
        <f t="shared" si="626"/>
        <v>0</v>
      </c>
      <c r="D1364" s="39">
        <f t="shared" si="626"/>
        <v>52473000</v>
      </c>
      <c r="E1364" s="39">
        <f t="shared" si="626"/>
        <v>0</v>
      </c>
      <c r="F1364" s="39">
        <f t="shared" si="626"/>
        <v>13054478.560000001</v>
      </c>
      <c r="G1364" s="39">
        <f t="shared" si="626"/>
        <v>0</v>
      </c>
      <c r="H1364" s="39">
        <f t="shared" si="626"/>
        <v>0</v>
      </c>
      <c r="I1364" s="39">
        <f t="shared" si="626"/>
        <v>0</v>
      </c>
      <c r="J1364" s="39">
        <f t="shared" si="626"/>
        <v>13054478.560000001</v>
      </c>
      <c r="K1364" s="39">
        <f t="shared" si="626"/>
        <v>0</v>
      </c>
      <c r="L1364" s="39">
        <f t="shared" si="626"/>
        <v>0</v>
      </c>
      <c r="M1364" s="39">
        <f t="shared" si="626"/>
        <v>18073541.160000004</v>
      </c>
      <c r="N1364" s="39">
        <f t="shared" si="626"/>
        <v>0</v>
      </c>
      <c r="O1364" s="39">
        <f t="shared" si="626"/>
        <v>0</v>
      </c>
      <c r="P1364" s="39">
        <f t="shared" si="626"/>
        <v>0</v>
      </c>
      <c r="Q1364" s="39">
        <f t="shared" si="626"/>
        <v>0</v>
      </c>
      <c r="R1364" s="39">
        <f t="shared" si="626"/>
        <v>0</v>
      </c>
      <c r="S1364" s="39">
        <f t="shared" si="626"/>
        <v>0</v>
      </c>
      <c r="T1364" s="39">
        <f t="shared" si="626"/>
        <v>0</v>
      </c>
      <c r="U1364" s="39">
        <f t="shared" si="626"/>
        <v>0</v>
      </c>
      <c r="V1364" s="39">
        <f t="shared" si="626"/>
        <v>0</v>
      </c>
      <c r="W1364" s="39">
        <f t="shared" si="626"/>
        <v>0</v>
      </c>
      <c r="X1364" s="39">
        <f t="shared" si="626"/>
        <v>0</v>
      </c>
      <c r="Y1364" s="39">
        <f t="shared" si="626"/>
        <v>0</v>
      </c>
      <c r="Z1364" s="39">
        <f t="shared" si="626"/>
        <v>18073541.160000004</v>
      </c>
      <c r="AA1364" s="39">
        <f t="shared" si="626"/>
        <v>34399458.839999996</v>
      </c>
      <c r="AB1364" s="40">
        <f>Z1364/D1364</f>
        <v>0.34443506489051517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7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28">B1365+B1364</f>
        <v>52473000</v>
      </c>
      <c r="C1366" s="39">
        <f t="shared" si="628"/>
        <v>0</v>
      </c>
      <c r="D1366" s="39">
        <f t="shared" si="628"/>
        <v>52473000</v>
      </c>
      <c r="E1366" s="39">
        <f t="shared" si="628"/>
        <v>0</v>
      </c>
      <c r="F1366" s="39">
        <f t="shared" si="628"/>
        <v>13054478.560000001</v>
      </c>
      <c r="G1366" s="39">
        <f t="shared" si="628"/>
        <v>0</v>
      </c>
      <c r="H1366" s="39">
        <f t="shared" si="628"/>
        <v>0</v>
      </c>
      <c r="I1366" s="39">
        <f t="shared" si="628"/>
        <v>0</v>
      </c>
      <c r="J1366" s="39">
        <f t="shared" si="628"/>
        <v>13054478.560000001</v>
      </c>
      <c r="K1366" s="39">
        <f t="shared" si="628"/>
        <v>0</v>
      </c>
      <c r="L1366" s="39">
        <f t="shared" si="628"/>
        <v>0</v>
      </c>
      <c r="M1366" s="39">
        <f t="shared" si="628"/>
        <v>18073541.160000004</v>
      </c>
      <c r="N1366" s="39">
        <f t="shared" si="628"/>
        <v>0</v>
      </c>
      <c r="O1366" s="39">
        <f t="shared" si="628"/>
        <v>0</v>
      </c>
      <c r="P1366" s="39">
        <f t="shared" si="628"/>
        <v>0</v>
      </c>
      <c r="Q1366" s="39">
        <f t="shared" si="628"/>
        <v>0</v>
      </c>
      <c r="R1366" s="39">
        <f t="shared" si="628"/>
        <v>0</v>
      </c>
      <c r="S1366" s="39">
        <f t="shared" si="628"/>
        <v>0</v>
      </c>
      <c r="T1366" s="39">
        <f t="shared" si="628"/>
        <v>0</v>
      </c>
      <c r="U1366" s="39">
        <f t="shared" si="628"/>
        <v>0</v>
      </c>
      <c r="V1366" s="39">
        <f t="shared" si="628"/>
        <v>0</v>
      </c>
      <c r="W1366" s="39">
        <f t="shared" si="628"/>
        <v>0</v>
      </c>
      <c r="X1366" s="39">
        <f t="shared" si="628"/>
        <v>0</v>
      </c>
      <c r="Y1366" s="39">
        <f t="shared" si="628"/>
        <v>0</v>
      </c>
      <c r="Z1366" s="39">
        <f t="shared" si="628"/>
        <v>18073541.160000004</v>
      </c>
      <c r="AA1366" s="39">
        <f t="shared" si="628"/>
        <v>34399458.839999996</v>
      </c>
      <c r="AB1366" s="40">
        <f>Z1366/D1366</f>
        <v>0.34443506489051517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 t="shared" ref="B1370:Q1373" si="629">B1380+B1390+B1400+B1410+B1420+B1430+B1440+B1450+B1460+B1470+B1480+B1490+B1500+B1510+B1520+B1530+B1540</f>
        <v>0</v>
      </c>
      <c r="C1370" s="31">
        <f t="shared" si="629"/>
        <v>0</v>
      </c>
      <c r="D1370" s="31">
        <f>D1380+D1390+D1400+D1410+D1420+D1430+D1440+D1450+D1460+D1470+D1480+D1490+D1500+D1510+D1520+D1530+D1540</f>
        <v>0</v>
      </c>
      <c r="E1370" s="31">
        <f t="shared" ref="E1370:Y1373" si="630">E1380+E1390+E1400+E1410+E1420+E1430+E1440+E1450+E1460+E1470+E1480+E1490+E1500+E1510+E1520+E1530+E1540</f>
        <v>0</v>
      </c>
      <c r="F1370" s="31">
        <f t="shared" si="630"/>
        <v>0</v>
      </c>
      <c r="G1370" s="31">
        <f t="shared" si="630"/>
        <v>0</v>
      </c>
      <c r="H1370" s="31">
        <f t="shared" si="630"/>
        <v>0</v>
      </c>
      <c r="I1370" s="31">
        <f t="shared" si="630"/>
        <v>0</v>
      </c>
      <c r="J1370" s="31">
        <f t="shared" si="630"/>
        <v>0</v>
      </c>
      <c r="K1370" s="31">
        <f t="shared" si="630"/>
        <v>0</v>
      </c>
      <c r="L1370" s="31">
        <f t="shared" si="630"/>
        <v>0</v>
      </c>
      <c r="M1370" s="31">
        <f t="shared" si="630"/>
        <v>0</v>
      </c>
      <c r="N1370" s="31">
        <f t="shared" si="630"/>
        <v>0</v>
      </c>
      <c r="O1370" s="31">
        <f t="shared" si="630"/>
        <v>0</v>
      </c>
      <c r="P1370" s="31">
        <f t="shared" si="630"/>
        <v>0</v>
      </c>
      <c r="Q1370" s="31">
        <f t="shared" si="630"/>
        <v>0</v>
      </c>
      <c r="R1370" s="31">
        <f t="shared" si="630"/>
        <v>0</v>
      </c>
      <c r="S1370" s="31">
        <f t="shared" si="630"/>
        <v>0</v>
      </c>
      <c r="T1370" s="31">
        <f t="shared" si="630"/>
        <v>0</v>
      </c>
      <c r="U1370" s="31">
        <f t="shared" si="630"/>
        <v>0</v>
      </c>
      <c r="V1370" s="31">
        <f t="shared" si="630"/>
        <v>0</v>
      </c>
      <c r="W1370" s="31">
        <f t="shared" si="630"/>
        <v>0</v>
      </c>
      <c r="X1370" s="31">
        <f t="shared" si="630"/>
        <v>0</v>
      </c>
      <c r="Y1370" s="31">
        <f t="shared" si="630"/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 t="shared" si="629"/>
        <v>24399000</v>
      </c>
      <c r="C1371" s="31">
        <f t="shared" si="629"/>
        <v>0</v>
      </c>
      <c r="D1371" s="31">
        <f t="shared" si="629"/>
        <v>24399000</v>
      </c>
      <c r="E1371" s="31">
        <f t="shared" si="629"/>
        <v>4752844.3399999989</v>
      </c>
      <c r="F1371" s="31">
        <f t="shared" si="629"/>
        <v>6165694.2299999995</v>
      </c>
      <c r="G1371" s="31">
        <f t="shared" si="629"/>
        <v>3308090.48</v>
      </c>
      <c r="H1371" s="31">
        <f t="shared" si="629"/>
        <v>0</v>
      </c>
      <c r="I1371" s="31">
        <f t="shared" si="629"/>
        <v>458245.11</v>
      </c>
      <c r="J1371" s="31">
        <f t="shared" si="629"/>
        <v>363985.89999999997</v>
      </c>
      <c r="K1371" s="31">
        <f t="shared" si="629"/>
        <v>0</v>
      </c>
      <c r="L1371" s="31">
        <f t="shared" si="629"/>
        <v>0</v>
      </c>
      <c r="M1371" s="31">
        <f t="shared" si="629"/>
        <v>1545480.58</v>
      </c>
      <c r="N1371" s="31">
        <f t="shared" si="629"/>
        <v>791747.33</v>
      </c>
      <c r="O1371" s="31">
        <f t="shared" si="629"/>
        <v>1784040.6400000001</v>
      </c>
      <c r="P1371" s="31">
        <f t="shared" si="629"/>
        <v>1718811.26</v>
      </c>
      <c r="Q1371" s="31">
        <f t="shared" si="629"/>
        <v>1053417.5299999998</v>
      </c>
      <c r="R1371" s="31">
        <f t="shared" si="630"/>
        <v>1797886.1400000001</v>
      </c>
      <c r="S1371" s="31">
        <f t="shared" si="630"/>
        <v>2950404.66</v>
      </c>
      <c r="T1371" s="31">
        <f t="shared" si="630"/>
        <v>1995237.5200000003</v>
      </c>
      <c r="U1371" s="31">
        <f t="shared" si="630"/>
        <v>1312852.96</v>
      </c>
      <c r="V1371" s="31">
        <f t="shared" si="630"/>
        <v>0</v>
      </c>
      <c r="W1371" s="31">
        <f t="shared" si="630"/>
        <v>0</v>
      </c>
      <c r="X1371" s="31">
        <f t="shared" si="630"/>
        <v>0</v>
      </c>
      <c r="Y1371" s="31">
        <f t="shared" si="630"/>
        <v>0</v>
      </c>
      <c r="Z1371" s="31">
        <f t="shared" ref="Z1371:Z1373" si="631">SUM(M1371:Y1371)</f>
        <v>14949878.620000001</v>
      </c>
      <c r="AA1371" s="31">
        <f>D1371-Z1371</f>
        <v>9449121.379999999</v>
      </c>
      <c r="AB1371" s="37">
        <f>Z1371/D1371</f>
        <v>0.61272505512521014</v>
      </c>
      <c r="AC1371" s="32"/>
    </row>
    <row r="1372" spans="1:29" s="33" customFormat="1" ht="18" customHeight="1" x14ac:dyDescent="0.2">
      <c r="A1372" s="36" t="s">
        <v>36</v>
      </c>
      <c r="B1372" s="31">
        <f t="shared" si="629"/>
        <v>0</v>
      </c>
      <c r="C1372" s="31">
        <f t="shared" si="629"/>
        <v>0</v>
      </c>
      <c r="D1372" s="31">
        <f t="shared" si="629"/>
        <v>0</v>
      </c>
      <c r="E1372" s="31">
        <f t="shared" si="629"/>
        <v>0</v>
      </c>
      <c r="F1372" s="31">
        <f t="shared" si="629"/>
        <v>0</v>
      </c>
      <c r="G1372" s="31">
        <f t="shared" si="629"/>
        <v>0</v>
      </c>
      <c r="H1372" s="31">
        <f t="shared" si="629"/>
        <v>0</v>
      </c>
      <c r="I1372" s="31">
        <f t="shared" si="629"/>
        <v>0</v>
      </c>
      <c r="J1372" s="31">
        <f t="shared" si="629"/>
        <v>0</v>
      </c>
      <c r="K1372" s="31">
        <f t="shared" si="629"/>
        <v>0</v>
      </c>
      <c r="L1372" s="31">
        <f t="shared" si="629"/>
        <v>0</v>
      </c>
      <c r="M1372" s="31">
        <f t="shared" si="629"/>
        <v>0</v>
      </c>
      <c r="N1372" s="31">
        <f t="shared" si="629"/>
        <v>0</v>
      </c>
      <c r="O1372" s="31">
        <f t="shared" si="629"/>
        <v>0</v>
      </c>
      <c r="P1372" s="31">
        <f t="shared" si="629"/>
        <v>0</v>
      </c>
      <c r="Q1372" s="31">
        <f t="shared" si="629"/>
        <v>0</v>
      </c>
      <c r="R1372" s="31">
        <f t="shared" si="630"/>
        <v>0</v>
      </c>
      <c r="S1372" s="31">
        <f t="shared" si="630"/>
        <v>0</v>
      </c>
      <c r="T1372" s="31">
        <f t="shared" si="630"/>
        <v>0</v>
      </c>
      <c r="U1372" s="31">
        <f t="shared" si="630"/>
        <v>0</v>
      </c>
      <c r="V1372" s="31">
        <f t="shared" si="630"/>
        <v>0</v>
      </c>
      <c r="W1372" s="31">
        <f t="shared" si="630"/>
        <v>0</v>
      </c>
      <c r="X1372" s="31">
        <f t="shared" si="630"/>
        <v>0</v>
      </c>
      <c r="Y1372" s="31">
        <f t="shared" si="630"/>
        <v>0</v>
      </c>
      <c r="Z1372" s="31">
        <f t="shared" si="631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 t="shared" si="629"/>
        <v>0</v>
      </c>
      <c r="C1373" s="31">
        <f t="shared" si="629"/>
        <v>0</v>
      </c>
      <c r="D1373" s="31">
        <f t="shared" si="629"/>
        <v>0</v>
      </c>
      <c r="E1373" s="31">
        <f t="shared" si="629"/>
        <v>0</v>
      </c>
      <c r="F1373" s="31">
        <f t="shared" si="629"/>
        <v>0</v>
      </c>
      <c r="G1373" s="31">
        <f t="shared" si="629"/>
        <v>0</v>
      </c>
      <c r="H1373" s="31">
        <f t="shared" si="629"/>
        <v>0</v>
      </c>
      <c r="I1373" s="31">
        <f t="shared" si="629"/>
        <v>0</v>
      </c>
      <c r="J1373" s="31">
        <f t="shared" si="629"/>
        <v>0</v>
      </c>
      <c r="K1373" s="31">
        <f t="shared" si="629"/>
        <v>0</v>
      </c>
      <c r="L1373" s="31">
        <f t="shared" si="629"/>
        <v>0</v>
      </c>
      <c r="M1373" s="31">
        <f t="shared" si="629"/>
        <v>0</v>
      </c>
      <c r="N1373" s="31">
        <f t="shared" si="629"/>
        <v>0</v>
      </c>
      <c r="O1373" s="31">
        <f t="shared" si="629"/>
        <v>0</v>
      </c>
      <c r="P1373" s="31">
        <f t="shared" si="629"/>
        <v>0</v>
      </c>
      <c r="Q1373" s="31">
        <f t="shared" si="629"/>
        <v>0</v>
      </c>
      <c r="R1373" s="31">
        <f t="shared" si="630"/>
        <v>0</v>
      </c>
      <c r="S1373" s="31">
        <f t="shared" si="630"/>
        <v>0</v>
      </c>
      <c r="T1373" s="31">
        <f t="shared" si="630"/>
        <v>0</v>
      </c>
      <c r="U1373" s="31">
        <f t="shared" si="630"/>
        <v>0</v>
      </c>
      <c r="V1373" s="31">
        <f t="shared" si="630"/>
        <v>0</v>
      </c>
      <c r="W1373" s="31">
        <f t="shared" si="630"/>
        <v>0</v>
      </c>
      <c r="X1373" s="31">
        <f t="shared" si="630"/>
        <v>0</v>
      </c>
      <c r="Y1373" s="31">
        <f t="shared" si="630"/>
        <v>0</v>
      </c>
      <c r="Z1373" s="31">
        <f t="shared" si="631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C1374" si="632">SUM(B1370:B1373)</f>
        <v>24399000</v>
      </c>
      <c r="C1374" s="39">
        <f t="shared" si="632"/>
        <v>0</v>
      </c>
      <c r="D1374" s="39">
        <f>SUM(D1370:D1373)</f>
        <v>24399000</v>
      </c>
      <c r="E1374" s="39">
        <f t="shared" ref="E1374:AA1374" si="633">SUM(E1370:E1373)</f>
        <v>4752844.3399999989</v>
      </c>
      <c r="F1374" s="39">
        <f t="shared" si="633"/>
        <v>6165694.2299999995</v>
      </c>
      <c r="G1374" s="39">
        <f t="shared" si="633"/>
        <v>3308090.48</v>
      </c>
      <c r="H1374" s="39">
        <f t="shared" si="633"/>
        <v>0</v>
      </c>
      <c r="I1374" s="39">
        <f t="shared" si="633"/>
        <v>458245.11</v>
      </c>
      <c r="J1374" s="39">
        <f t="shared" si="633"/>
        <v>363985.89999999997</v>
      </c>
      <c r="K1374" s="39">
        <f t="shared" si="633"/>
        <v>0</v>
      </c>
      <c r="L1374" s="39">
        <f t="shared" si="633"/>
        <v>0</v>
      </c>
      <c r="M1374" s="39">
        <f t="shared" si="633"/>
        <v>1545480.58</v>
      </c>
      <c r="N1374" s="39">
        <f t="shared" si="633"/>
        <v>791747.33</v>
      </c>
      <c r="O1374" s="39">
        <f t="shared" si="633"/>
        <v>1784040.6400000001</v>
      </c>
      <c r="P1374" s="39">
        <f t="shared" si="633"/>
        <v>1718811.26</v>
      </c>
      <c r="Q1374" s="39">
        <f t="shared" si="633"/>
        <v>1053417.5299999998</v>
      </c>
      <c r="R1374" s="39">
        <f t="shared" si="633"/>
        <v>1797886.1400000001</v>
      </c>
      <c r="S1374" s="39">
        <f t="shared" si="633"/>
        <v>2950404.66</v>
      </c>
      <c r="T1374" s="39">
        <f t="shared" si="633"/>
        <v>1995237.5200000003</v>
      </c>
      <c r="U1374" s="39">
        <f t="shared" si="633"/>
        <v>1312852.96</v>
      </c>
      <c r="V1374" s="39">
        <f t="shared" si="633"/>
        <v>0</v>
      </c>
      <c r="W1374" s="39">
        <f t="shared" si="633"/>
        <v>0</v>
      </c>
      <c r="X1374" s="39">
        <f t="shared" si="633"/>
        <v>0</v>
      </c>
      <c r="Y1374" s="39">
        <f t="shared" si="633"/>
        <v>0</v>
      </c>
      <c r="Z1374" s="39">
        <f t="shared" si="633"/>
        <v>14949878.620000001</v>
      </c>
      <c r="AA1374" s="39">
        <f t="shared" si="633"/>
        <v>9449121.379999999</v>
      </c>
      <c r="AB1374" s="40">
        <f>Z1374/D1374</f>
        <v>0.61272505512521014</v>
      </c>
      <c r="AC1374" s="32"/>
    </row>
    <row r="1375" spans="1:29" s="33" customFormat="1" ht="18" customHeight="1" x14ac:dyDescent="0.25">
      <c r="A1375" s="41" t="s">
        <v>39</v>
      </c>
      <c r="B1375" s="31">
        <f t="shared" ref="B1375:Y1375" si="634">B1385+B1395+B1405+B1415+B1425+B1435+B1445+B1455+B1465+B1475+B1485+B1495+B1505+B1515+B1525+B1535+B1545</f>
        <v>0</v>
      </c>
      <c r="C1375" s="31">
        <f t="shared" si="634"/>
        <v>0</v>
      </c>
      <c r="D1375" s="31">
        <f t="shared" si="634"/>
        <v>0</v>
      </c>
      <c r="E1375" s="31">
        <f t="shared" si="634"/>
        <v>0</v>
      </c>
      <c r="F1375" s="31">
        <f t="shared" si="634"/>
        <v>0</v>
      </c>
      <c r="G1375" s="31">
        <f t="shared" si="634"/>
        <v>0</v>
      </c>
      <c r="H1375" s="31">
        <f t="shared" si="634"/>
        <v>0</v>
      </c>
      <c r="I1375" s="31">
        <f t="shared" si="634"/>
        <v>0</v>
      </c>
      <c r="J1375" s="31">
        <f t="shared" si="634"/>
        <v>0</v>
      </c>
      <c r="K1375" s="31">
        <f t="shared" si="634"/>
        <v>0</v>
      </c>
      <c r="L1375" s="31">
        <f t="shared" si="634"/>
        <v>0</v>
      </c>
      <c r="M1375" s="31">
        <f t="shared" si="634"/>
        <v>0</v>
      </c>
      <c r="N1375" s="31">
        <f t="shared" si="634"/>
        <v>0</v>
      </c>
      <c r="O1375" s="31">
        <f t="shared" si="634"/>
        <v>0</v>
      </c>
      <c r="P1375" s="31">
        <f t="shared" si="634"/>
        <v>0</v>
      </c>
      <c r="Q1375" s="31">
        <f t="shared" si="634"/>
        <v>0</v>
      </c>
      <c r="R1375" s="31">
        <f t="shared" si="634"/>
        <v>0</v>
      </c>
      <c r="S1375" s="31">
        <f t="shared" si="634"/>
        <v>0</v>
      </c>
      <c r="T1375" s="31">
        <f t="shared" si="634"/>
        <v>0</v>
      </c>
      <c r="U1375" s="31">
        <f t="shared" si="634"/>
        <v>0</v>
      </c>
      <c r="V1375" s="31">
        <f t="shared" si="634"/>
        <v>0</v>
      </c>
      <c r="W1375" s="31">
        <f t="shared" si="634"/>
        <v>0</v>
      </c>
      <c r="X1375" s="31">
        <f t="shared" si="634"/>
        <v>0</v>
      </c>
      <c r="Y1375" s="31">
        <f t="shared" si="634"/>
        <v>0</v>
      </c>
      <c r="Z1375" s="31">
        <f t="shared" ref="Z1375" si="635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C1376" si="636">B1375+B1374</f>
        <v>24399000</v>
      </c>
      <c r="C1376" s="39">
        <f t="shared" si="636"/>
        <v>0</v>
      </c>
      <c r="D1376" s="39">
        <f>D1375+D1374</f>
        <v>24399000</v>
      </c>
      <c r="E1376" s="39">
        <f t="shared" ref="E1376:AA1376" si="637">E1375+E1374</f>
        <v>4752844.3399999989</v>
      </c>
      <c r="F1376" s="39">
        <f t="shared" si="637"/>
        <v>6165694.2299999995</v>
      </c>
      <c r="G1376" s="39">
        <f t="shared" si="637"/>
        <v>3308090.48</v>
      </c>
      <c r="H1376" s="39">
        <f t="shared" si="637"/>
        <v>0</v>
      </c>
      <c r="I1376" s="39">
        <f t="shared" si="637"/>
        <v>458245.11</v>
      </c>
      <c r="J1376" s="39">
        <f t="shared" si="637"/>
        <v>363985.89999999997</v>
      </c>
      <c r="K1376" s="39">
        <f t="shared" si="637"/>
        <v>0</v>
      </c>
      <c r="L1376" s="39">
        <f t="shared" si="637"/>
        <v>0</v>
      </c>
      <c r="M1376" s="39">
        <f t="shared" si="637"/>
        <v>1545480.58</v>
      </c>
      <c r="N1376" s="39">
        <f t="shared" si="637"/>
        <v>791747.33</v>
      </c>
      <c r="O1376" s="39">
        <f t="shared" si="637"/>
        <v>1784040.6400000001</v>
      </c>
      <c r="P1376" s="39">
        <f t="shared" si="637"/>
        <v>1718811.26</v>
      </c>
      <c r="Q1376" s="39">
        <f t="shared" si="637"/>
        <v>1053417.5299999998</v>
      </c>
      <c r="R1376" s="39">
        <f t="shared" si="637"/>
        <v>1797886.1400000001</v>
      </c>
      <c r="S1376" s="39">
        <f t="shared" si="637"/>
        <v>2950404.66</v>
      </c>
      <c r="T1376" s="39">
        <f t="shared" si="637"/>
        <v>1995237.5200000003</v>
      </c>
      <c r="U1376" s="39">
        <f t="shared" si="637"/>
        <v>1312852.96</v>
      </c>
      <c r="V1376" s="39">
        <f t="shared" si="637"/>
        <v>0</v>
      </c>
      <c r="W1376" s="39">
        <f t="shared" si="637"/>
        <v>0</v>
      </c>
      <c r="X1376" s="39">
        <f t="shared" si="637"/>
        <v>0</v>
      </c>
      <c r="Y1376" s="39">
        <f t="shared" si="637"/>
        <v>0</v>
      </c>
      <c r="Z1376" s="39">
        <f t="shared" si="637"/>
        <v>14949878.620000001</v>
      </c>
      <c r="AA1376" s="39">
        <f t="shared" si="637"/>
        <v>9449121.379999999</v>
      </c>
      <c r="AB1376" s="40">
        <f>Z1376/D1376</f>
        <v>0.61272505512521014</v>
      </c>
      <c r="AC1376" s="42"/>
    </row>
    <row r="1377" spans="1:29" s="45" customFormat="1" ht="15" customHeight="1" x14ac:dyDescent="0.25">
      <c r="A1377" s="43"/>
      <c r="B1377" s="44"/>
      <c r="C1377" s="44"/>
      <c r="D1377" s="44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46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>[1]consoCURRENT!E32159</f>
        <v>4656000</v>
      </c>
      <c r="C1381" s="31">
        <f>[1]consoCURRENT!F32159</f>
        <v>0</v>
      </c>
      <c r="D1381" s="31">
        <f>[1]consoCURRENT!G32159</f>
        <v>4656000</v>
      </c>
      <c r="E1381" s="31">
        <f>[1]consoCURRENT!H32159</f>
        <v>958322.83</v>
      </c>
      <c r="F1381" s="31">
        <f>[1]consoCURRENT!I32159</f>
        <v>530881.26</v>
      </c>
      <c r="G1381" s="31">
        <f>[1]consoCURRENT!J32159</f>
        <v>112644.72</v>
      </c>
      <c r="H1381" s="31">
        <f>[1]consoCURRENT!K32159</f>
        <v>0</v>
      </c>
      <c r="I1381" s="31">
        <f>[1]consoCURRENT!L32159</f>
        <v>458245.11</v>
      </c>
      <c r="J1381" s="31">
        <f>[1]consoCURRENT!M32159</f>
        <v>363985.89999999997</v>
      </c>
      <c r="K1381" s="31">
        <f>[1]consoCURRENT!N32159</f>
        <v>0</v>
      </c>
      <c r="L1381" s="31">
        <f>[1]consoCURRENT!O32159</f>
        <v>0</v>
      </c>
      <c r="M1381" s="31">
        <f>[1]consoCURRENT!P32159</f>
        <v>1545480.58</v>
      </c>
      <c r="N1381" s="31">
        <f>[1]consoCURRENT!Q32159</f>
        <v>0</v>
      </c>
      <c r="O1381" s="31">
        <f>[1]consoCURRENT!R32159</f>
        <v>92779</v>
      </c>
      <c r="P1381" s="31">
        <f>[1]consoCURRENT!S32159</f>
        <v>407298.72</v>
      </c>
      <c r="Q1381" s="31">
        <f>[1]consoCURRENT!T32159</f>
        <v>63274</v>
      </c>
      <c r="R1381" s="31">
        <f>[1]consoCURRENT!U32159</f>
        <v>63419.72</v>
      </c>
      <c r="S1381" s="31">
        <f>[1]consoCURRENT!V32159</f>
        <v>40201.64</v>
      </c>
      <c r="T1381" s="31">
        <f>[1]consoCURRENT!W32159</f>
        <v>72275</v>
      </c>
      <c r="U1381" s="31">
        <f>[1]consoCURRENT!X32159</f>
        <v>40369.72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38">SUM(M1381:Y1381)</f>
        <v>2325098.3800000004</v>
      </c>
      <c r="AA1381" s="31">
        <f>D1381-Z1381</f>
        <v>2330901.6199999996</v>
      </c>
      <c r="AB1381" s="37">
        <f>Z1381/D1381</f>
        <v>0.49937679982817879</v>
      </c>
      <c r="AC1381" s="32"/>
    </row>
    <row r="1382" spans="1:29" s="33" customFormat="1" ht="18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38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38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AA1384" si="639">SUM(B1380:B1383)</f>
        <v>4656000</v>
      </c>
      <c r="C1384" s="39">
        <f t="shared" si="639"/>
        <v>0</v>
      </c>
      <c r="D1384" s="39">
        <f t="shared" si="639"/>
        <v>4656000</v>
      </c>
      <c r="E1384" s="39">
        <f t="shared" si="639"/>
        <v>958322.83</v>
      </c>
      <c r="F1384" s="39">
        <f t="shared" si="639"/>
        <v>530881.26</v>
      </c>
      <c r="G1384" s="39">
        <f t="shared" si="639"/>
        <v>112644.72</v>
      </c>
      <c r="H1384" s="39">
        <f t="shared" si="639"/>
        <v>0</v>
      </c>
      <c r="I1384" s="39">
        <f t="shared" si="639"/>
        <v>458245.11</v>
      </c>
      <c r="J1384" s="39">
        <f t="shared" si="639"/>
        <v>363985.89999999997</v>
      </c>
      <c r="K1384" s="39">
        <f t="shared" si="639"/>
        <v>0</v>
      </c>
      <c r="L1384" s="39">
        <f t="shared" si="639"/>
        <v>0</v>
      </c>
      <c r="M1384" s="39">
        <f t="shared" si="639"/>
        <v>1545480.58</v>
      </c>
      <c r="N1384" s="39">
        <f t="shared" si="639"/>
        <v>0</v>
      </c>
      <c r="O1384" s="39">
        <f t="shared" si="639"/>
        <v>92779</v>
      </c>
      <c r="P1384" s="39">
        <f t="shared" si="639"/>
        <v>407298.72</v>
      </c>
      <c r="Q1384" s="39">
        <f t="shared" si="639"/>
        <v>63274</v>
      </c>
      <c r="R1384" s="39">
        <f t="shared" si="639"/>
        <v>63419.72</v>
      </c>
      <c r="S1384" s="39">
        <f t="shared" si="639"/>
        <v>40201.64</v>
      </c>
      <c r="T1384" s="39">
        <f t="shared" si="639"/>
        <v>72275</v>
      </c>
      <c r="U1384" s="39">
        <f t="shared" si="639"/>
        <v>40369.72</v>
      </c>
      <c r="V1384" s="39">
        <f t="shared" si="639"/>
        <v>0</v>
      </c>
      <c r="W1384" s="39">
        <f t="shared" si="639"/>
        <v>0</v>
      </c>
      <c r="X1384" s="39">
        <f t="shared" si="639"/>
        <v>0</v>
      </c>
      <c r="Y1384" s="39">
        <f t="shared" si="639"/>
        <v>0</v>
      </c>
      <c r="Z1384" s="39">
        <f t="shared" si="639"/>
        <v>2325098.3800000004</v>
      </c>
      <c r="AA1384" s="39">
        <f t="shared" si="639"/>
        <v>2330901.6199999996</v>
      </c>
      <c r="AB1384" s="40">
        <f>Z1384/D1384</f>
        <v>0.49937679982817879</v>
      </c>
      <c r="AC1384" s="32"/>
    </row>
    <row r="1385" spans="1:29" s="33" customFormat="1" ht="18" customHeight="1" x14ac:dyDescent="0.25">
      <c r="A1385" s="41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AA1386" si="641">B1385+B1384</f>
        <v>4656000</v>
      </c>
      <c r="C1386" s="39">
        <f t="shared" si="641"/>
        <v>0</v>
      </c>
      <c r="D1386" s="39">
        <f t="shared" si="641"/>
        <v>4656000</v>
      </c>
      <c r="E1386" s="39">
        <f t="shared" si="641"/>
        <v>958322.83</v>
      </c>
      <c r="F1386" s="39">
        <f t="shared" si="641"/>
        <v>530881.26</v>
      </c>
      <c r="G1386" s="39">
        <f t="shared" si="641"/>
        <v>112644.72</v>
      </c>
      <c r="H1386" s="39">
        <f t="shared" si="641"/>
        <v>0</v>
      </c>
      <c r="I1386" s="39">
        <f t="shared" si="641"/>
        <v>458245.11</v>
      </c>
      <c r="J1386" s="39">
        <f t="shared" si="641"/>
        <v>363985.89999999997</v>
      </c>
      <c r="K1386" s="39">
        <f t="shared" si="641"/>
        <v>0</v>
      </c>
      <c r="L1386" s="39">
        <f t="shared" si="641"/>
        <v>0</v>
      </c>
      <c r="M1386" s="39">
        <f t="shared" si="641"/>
        <v>1545480.58</v>
      </c>
      <c r="N1386" s="39">
        <f t="shared" si="641"/>
        <v>0</v>
      </c>
      <c r="O1386" s="39">
        <f t="shared" si="641"/>
        <v>92779</v>
      </c>
      <c r="P1386" s="39">
        <f t="shared" si="641"/>
        <v>407298.72</v>
      </c>
      <c r="Q1386" s="39">
        <f t="shared" si="641"/>
        <v>63274</v>
      </c>
      <c r="R1386" s="39">
        <f t="shared" si="641"/>
        <v>63419.72</v>
      </c>
      <c r="S1386" s="39">
        <f t="shared" si="641"/>
        <v>40201.64</v>
      </c>
      <c r="T1386" s="39">
        <f t="shared" si="641"/>
        <v>72275</v>
      </c>
      <c r="U1386" s="39">
        <f t="shared" si="641"/>
        <v>40369.72</v>
      </c>
      <c r="V1386" s="39">
        <f t="shared" si="641"/>
        <v>0</v>
      </c>
      <c r="W1386" s="39">
        <f t="shared" si="641"/>
        <v>0</v>
      </c>
      <c r="X1386" s="39">
        <f t="shared" si="641"/>
        <v>0</v>
      </c>
      <c r="Y1386" s="39">
        <f t="shared" si="641"/>
        <v>0</v>
      </c>
      <c r="Z1386" s="39">
        <f t="shared" si="641"/>
        <v>2325098.3800000004</v>
      </c>
      <c r="AA1386" s="39">
        <f t="shared" si="641"/>
        <v>2330901.6199999996</v>
      </c>
      <c r="AB1386" s="40">
        <f>Z1386/D1386</f>
        <v>0.49937679982817879</v>
      </c>
      <c r="AC1386" s="42"/>
    </row>
    <row r="1387" spans="1:29" s="33" customFormat="1" ht="15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2463000</v>
      </c>
      <c r="C1391" s="31">
        <f>[1]consoCURRENT!F32372</f>
        <v>0</v>
      </c>
      <c r="D1391" s="31">
        <f>[1]consoCURRENT!G32372</f>
        <v>2463000</v>
      </c>
      <c r="E1391" s="31">
        <f>[1]consoCURRENT!H32372</f>
        <v>294419.98</v>
      </c>
      <c r="F1391" s="31">
        <f>[1]consoCURRENT!I32372</f>
        <v>445977</v>
      </c>
      <c r="G1391" s="31">
        <f>[1]consoCURRENT!J32372</f>
        <v>161663.31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188419.98</v>
      </c>
      <c r="O1391" s="31">
        <f>[1]consoCURRENT!R32372</f>
        <v>58000</v>
      </c>
      <c r="P1391" s="31">
        <f>[1]consoCURRENT!S32372</f>
        <v>48000</v>
      </c>
      <c r="Q1391" s="31">
        <f>[1]consoCURRENT!T32372</f>
        <v>62007</v>
      </c>
      <c r="R1391" s="31">
        <f>[1]consoCURRENT!U32372</f>
        <v>57500</v>
      </c>
      <c r="S1391" s="31">
        <f>[1]consoCURRENT!V32372</f>
        <v>326470</v>
      </c>
      <c r="T1391" s="31">
        <f>[1]consoCURRENT!W32372</f>
        <v>103708.31</v>
      </c>
      <c r="U1391" s="31">
        <f>[1]consoCURRENT!X32372</f>
        <v>57955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2">SUM(M1391:Y1391)</f>
        <v>902060.29</v>
      </c>
      <c r="AA1391" s="31">
        <f>D1391-Z1391</f>
        <v>1560939.71</v>
      </c>
      <c r="AB1391" s="37">
        <f>Z1391/D1391</f>
        <v>0.36624453511977267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2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2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3">SUM(B1390:B1393)</f>
        <v>2463000</v>
      </c>
      <c r="C1394" s="39">
        <f t="shared" si="643"/>
        <v>0</v>
      </c>
      <c r="D1394" s="39">
        <f t="shared" si="643"/>
        <v>2463000</v>
      </c>
      <c r="E1394" s="39">
        <f t="shared" si="643"/>
        <v>294419.98</v>
      </c>
      <c r="F1394" s="39">
        <f t="shared" si="643"/>
        <v>445977</v>
      </c>
      <c r="G1394" s="39">
        <f t="shared" si="643"/>
        <v>161663.31</v>
      </c>
      <c r="H1394" s="39">
        <f t="shared" si="643"/>
        <v>0</v>
      </c>
      <c r="I1394" s="39">
        <f t="shared" si="643"/>
        <v>0</v>
      </c>
      <c r="J1394" s="39">
        <f t="shared" si="643"/>
        <v>0</v>
      </c>
      <c r="K1394" s="39">
        <f t="shared" si="643"/>
        <v>0</v>
      </c>
      <c r="L1394" s="39">
        <f t="shared" si="643"/>
        <v>0</v>
      </c>
      <c r="M1394" s="39">
        <f t="shared" si="643"/>
        <v>0</v>
      </c>
      <c r="N1394" s="39">
        <f t="shared" si="643"/>
        <v>188419.98</v>
      </c>
      <c r="O1394" s="39">
        <f t="shared" si="643"/>
        <v>58000</v>
      </c>
      <c r="P1394" s="39">
        <f t="shared" si="643"/>
        <v>48000</v>
      </c>
      <c r="Q1394" s="39">
        <f t="shared" si="643"/>
        <v>62007</v>
      </c>
      <c r="R1394" s="39">
        <f t="shared" si="643"/>
        <v>57500</v>
      </c>
      <c r="S1394" s="39">
        <f t="shared" si="643"/>
        <v>326470</v>
      </c>
      <c r="T1394" s="39">
        <f t="shared" si="643"/>
        <v>103708.31</v>
      </c>
      <c r="U1394" s="39">
        <f t="shared" si="643"/>
        <v>57955</v>
      </c>
      <c r="V1394" s="39">
        <f t="shared" si="643"/>
        <v>0</v>
      </c>
      <c r="W1394" s="39">
        <f t="shared" si="643"/>
        <v>0</v>
      </c>
      <c r="X1394" s="39">
        <f t="shared" si="643"/>
        <v>0</v>
      </c>
      <c r="Y1394" s="39">
        <f t="shared" si="643"/>
        <v>0</v>
      </c>
      <c r="Z1394" s="39">
        <f t="shared" si="643"/>
        <v>902060.29</v>
      </c>
      <c r="AA1394" s="39">
        <f t="shared" si="643"/>
        <v>1560939.71</v>
      </c>
      <c r="AB1394" s="40">
        <f>Z1394/D1394</f>
        <v>0.36624453511977267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4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5">B1395+B1394</f>
        <v>2463000</v>
      </c>
      <c r="C1396" s="39">
        <f t="shared" si="645"/>
        <v>0</v>
      </c>
      <c r="D1396" s="39">
        <f t="shared" si="645"/>
        <v>2463000</v>
      </c>
      <c r="E1396" s="39">
        <f t="shared" si="645"/>
        <v>294419.98</v>
      </c>
      <c r="F1396" s="39">
        <f t="shared" si="645"/>
        <v>445977</v>
      </c>
      <c r="G1396" s="39">
        <f t="shared" si="645"/>
        <v>161663.31</v>
      </c>
      <c r="H1396" s="39">
        <f t="shared" si="645"/>
        <v>0</v>
      </c>
      <c r="I1396" s="39">
        <f t="shared" si="645"/>
        <v>0</v>
      </c>
      <c r="J1396" s="39">
        <f t="shared" si="645"/>
        <v>0</v>
      </c>
      <c r="K1396" s="39">
        <f t="shared" si="645"/>
        <v>0</v>
      </c>
      <c r="L1396" s="39">
        <f t="shared" si="645"/>
        <v>0</v>
      </c>
      <c r="M1396" s="39">
        <f t="shared" si="645"/>
        <v>0</v>
      </c>
      <c r="N1396" s="39">
        <f t="shared" si="645"/>
        <v>188419.98</v>
      </c>
      <c r="O1396" s="39">
        <f t="shared" si="645"/>
        <v>58000</v>
      </c>
      <c r="P1396" s="39">
        <f t="shared" si="645"/>
        <v>48000</v>
      </c>
      <c r="Q1396" s="39">
        <f t="shared" si="645"/>
        <v>62007</v>
      </c>
      <c r="R1396" s="39">
        <f t="shared" si="645"/>
        <v>57500</v>
      </c>
      <c r="S1396" s="39">
        <f t="shared" si="645"/>
        <v>326470</v>
      </c>
      <c r="T1396" s="39">
        <f t="shared" si="645"/>
        <v>103708.31</v>
      </c>
      <c r="U1396" s="39">
        <f t="shared" si="645"/>
        <v>57955</v>
      </c>
      <c r="V1396" s="39">
        <f t="shared" si="645"/>
        <v>0</v>
      </c>
      <c r="W1396" s="39">
        <f t="shared" si="645"/>
        <v>0</v>
      </c>
      <c r="X1396" s="39">
        <f t="shared" si="645"/>
        <v>0</v>
      </c>
      <c r="Y1396" s="39">
        <f t="shared" si="645"/>
        <v>0</v>
      </c>
      <c r="Z1396" s="39">
        <f t="shared" si="645"/>
        <v>902060.29</v>
      </c>
      <c r="AA1396" s="39">
        <f t="shared" si="645"/>
        <v>1560939.71</v>
      </c>
      <c r="AB1396" s="40">
        <f>Z1396/D1396</f>
        <v>0.36624453511977267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</row>
    <row r="1399" spans="1:29" s="33" customFormat="1" ht="15" customHeight="1" x14ac:dyDescent="0.25">
      <c r="A1399" s="46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973000</v>
      </c>
      <c r="C1401" s="31">
        <f>[1]consoCURRENT!F32585</f>
        <v>0</v>
      </c>
      <c r="D1401" s="31">
        <f>[1]consoCURRENT!G32585</f>
        <v>973000</v>
      </c>
      <c r="E1401" s="31">
        <f>[1]consoCURRENT!H32585</f>
        <v>347521.48</v>
      </c>
      <c r="F1401" s="31">
        <f>[1]consoCURRENT!I32585</f>
        <v>300453.82999999996</v>
      </c>
      <c r="G1401" s="31">
        <f>[1]consoCURRENT!J32585</f>
        <v>65740.61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104288.32000000001</v>
      </c>
      <c r="P1401" s="31">
        <f>[1]consoCURRENT!S32585</f>
        <v>243233.16</v>
      </c>
      <c r="Q1401" s="31">
        <f>[1]consoCURRENT!T32585</f>
        <v>35649.700000000004</v>
      </c>
      <c r="R1401" s="31">
        <f>[1]consoCURRENT!U32585</f>
        <v>210998.52</v>
      </c>
      <c r="S1401" s="31">
        <f>[1]consoCURRENT!V32585</f>
        <v>53805.61</v>
      </c>
      <c r="T1401" s="31">
        <f>[1]consoCURRENT!W32585</f>
        <v>31365.940000000002</v>
      </c>
      <c r="U1401" s="31">
        <f>[1]consoCURRENT!X32585</f>
        <v>34374.67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6">SUM(M1401:Y1401)</f>
        <v>713715.92</v>
      </c>
      <c r="AA1401" s="31">
        <f>D1401-Z1401</f>
        <v>259284.07999999996</v>
      </c>
      <c r="AB1401" s="37">
        <f>Z1401/D1401</f>
        <v>0.73352098663926002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6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6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7">SUM(B1400:B1403)</f>
        <v>973000</v>
      </c>
      <c r="C1404" s="39">
        <f t="shared" si="647"/>
        <v>0</v>
      </c>
      <c r="D1404" s="39">
        <f t="shared" si="647"/>
        <v>973000</v>
      </c>
      <c r="E1404" s="39">
        <f t="shared" si="647"/>
        <v>347521.48</v>
      </c>
      <c r="F1404" s="39">
        <f t="shared" si="647"/>
        <v>300453.82999999996</v>
      </c>
      <c r="G1404" s="39">
        <f t="shared" si="647"/>
        <v>65740.61</v>
      </c>
      <c r="H1404" s="39">
        <f t="shared" si="647"/>
        <v>0</v>
      </c>
      <c r="I1404" s="39">
        <f t="shared" si="647"/>
        <v>0</v>
      </c>
      <c r="J1404" s="39">
        <f t="shared" si="647"/>
        <v>0</v>
      </c>
      <c r="K1404" s="39">
        <f t="shared" si="647"/>
        <v>0</v>
      </c>
      <c r="L1404" s="39">
        <f t="shared" si="647"/>
        <v>0</v>
      </c>
      <c r="M1404" s="39">
        <f t="shared" si="647"/>
        <v>0</v>
      </c>
      <c r="N1404" s="39">
        <f t="shared" si="647"/>
        <v>0</v>
      </c>
      <c r="O1404" s="39">
        <f t="shared" si="647"/>
        <v>104288.32000000001</v>
      </c>
      <c r="P1404" s="39">
        <f t="shared" si="647"/>
        <v>243233.16</v>
      </c>
      <c r="Q1404" s="39">
        <f t="shared" si="647"/>
        <v>35649.700000000004</v>
      </c>
      <c r="R1404" s="39">
        <f t="shared" si="647"/>
        <v>210998.52</v>
      </c>
      <c r="S1404" s="39">
        <f t="shared" si="647"/>
        <v>53805.61</v>
      </c>
      <c r="T1404" s="39">
        <f t="shared" si="647"/>
        <v>31365.940000000002</v>
      </c>
      <c r="U1404" s="39">
        <f t="shared" si="647"/>
        <v>34374.67</v>
      </c>
      <c r="V1404" s="39">
        <f t="shared" si="647"/>
        <v>0</v>
      </c>
      <c r="W1404" s="39">
        <f t="shared" si="647"/>
        <v>0</v>
      </c>
      <c r="X1404" s="39">
        <f t="shared" si="647"/>
        <v>0</v>
      </c>
      <c r="Y1404" s="39">
        <f t="shared" si="647"/>
        <v>0</v>
      </c>
      <c r="Z1404" s="39">
        <f t="shared" si="647"/>
        <v>713715.92</v>
      </c>
      <c r="AA1404" s="39">
        <f t="shared" si="647"/>
        <v>259284.07999999996</v>
      </c>
      <c r="AB1404" s="40">
        <f>Z1404/D1404</f>
        <v>0.73352098663926002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8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49">B1405+B1404</f>
        <v>973000</v>
      </c>
      <c r="C1406" s="39">
        <f t="shared" si="649"/>
        <v>0</v>
      </c>
      <c r="D1406" s="39">
        <f t="shared" si="649"/>
        <v>973000</v>
      </c>
      <c r="E1406" s="39">
        <f t="shared" si="649"/>
        <v>347521.48</v>
      </c>
      <c r="F1406" s="39">
        <f t="shared" si="649"/>
        <v>300453.82999999996</v>
      </c>
      <c r="G1406" s="39">
        <f t="shared" si="649"/>
        <v>65740.61</v>
      </c>
      <c r="H1406" s="39">
        <f t="shared" si="649"/>
        <v>0</v>
      </c>
      <c r="I1406" s="39">
        <f t="shared" si="649"/>
        <v>0</v>
      </c>
      <c r="J1406" s="39">
        <f t="shared" si="649"/>
        <v>0</v>
      </c>
      <c r="K1406" s="39">
        <f t="shared" si="649"/>
        <v>0</v>
      </c>
      <c r="L1406" s="39">
        <f t="shared" si="649"/>
        <v>0</v>
      </c>
      <c r="M1406" s="39">
        <f t="shared" si="649"/>
        <v>0</v>
      </c>
      <c r="N1406" s="39">
        <f t="shared" si="649"/>
        <v>0</v>
      </c>
      <c r="O1406" s="39">
        <f t="shared" si="649"/>
        <v>104288.32000000001</v>
      </c>
      <c r="P1406" s="39">
        <f t="shared" si="649"/>
        <v>243233.16</v>
      </c>
      <c r="Q1406" s="39">
        <f t="shared" si="649"/>
        <v>35649.700000000004</v>
      </c>
      <c r="R1406" s="39">
        <f t="shared" si="649"/>
        <v>210998.52</v>
      </c>
      <c r="S1406" s="39">
        <f t="shared" si="649"/>
        <v>53805.61</v>
      </c>
      <c r="T1406" s="39">
        <f t="shared" si="649"/>
        <v>31365.940000000002</v>
      </c>
      <c r="U1406" s="39">
        <f t="shared" si="649"/>
        <v>34374.67</v>
      </c>
      <c r="V1406" s="39">
        <f t="shared" si="649"/>
        <v>0</v>
      </c>
      <c r="W1406" s="39">
        <f t="shared" si="649"/>
        <v>0</v>
      </c>
      <c r="X1406" s="39">
        <f t="shared" si="649"/>
        <v>0</v>
      </c>
      <c r="Y1406" s="39">
        <f t="shared" si="649"/>
        <v>0</v>
      </c>
      <c r="Z1406" s="39">
        <f t="shared" si="649"/>
        <v>713715.92</v>
      </c>
      <c r="AA1406" s="39">
        <f t="shared" si="649"/>
        <v>259284.07999999996</v>
      </c>
      <c r="AB1406" s="40">
        <f>Z1406/D1406</f>
        <v>0.73352098663926002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1024000</v>
      </c>
      <c r="C1411" s="31">
        <f>[1]consoCURRENT!F32798</f>
        <v>0</v>
      </c>
      <c r="D1411" s="31">
        <f>[1]consoCURRENT!G32798</f>
        <v>1024000</v>
      </c>
      <c r="E1411" s="31">
        <f>[1]consoCURRENT!H32798</f>
        <v>227334.09</v>
      </c>
      <c r="F1411" s="31">
        <f>[1]consoCURRENT!I32798</f>
        <v>214955.91</v>
      </c>
      <c r="G1411" s="31">
        <f>[1]consoCURRENT!J32798</f>
        <v>271397.92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178640.83000000002</v>
      </c>
      <c r="P1411" s="31">
        <f>[1]consoCURRENT!S32798</f>
        <v>48693.26</v>
      </c>
      <c r="Q1411" s="31">
        <f>[1]consoCURRENT!T32798</f>
        <v>32642.739999999998</v>
      </c>
      <c r="R1411" s="31">
        <f>[1]consoCURRENT!U32798</f>
        <v>113765.97</v>
      </c>
      <c r="S1411" s="31">
        <f>[1]consoCURRENT!V32798</f>
        <v>68547.199999999997</v>
      </c>
      <c r="T1411" s="31">
        <f>[1]consoCURRENT!W32798</f>
        <v>204040</v>
      </c>
      <c r="U1411" s="31">
        <f>[1]consoCURRENT!X32798</f>
        <v>67357.919999999998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0">SUM(M1411:Y1411)</f>
        <v>713687.92</v>
      </c>
      <c r="AA1411" s="31">
        <f>D1411-Z1411</f>
        <v>310312.07999999996</v>
      </c>
      <c r="AB1411" s="37">
        <f>Z1411/D1411</f>
        <v>0.69696085937500007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0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0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1">SUM(B1410:B1413)</f>
        <v>1024000</v>
      </c>
      <c r="C1414" s="39">
        <f t="shared" si="651"/>
        <v>0</v>
      </c>
      <c r="D1414" s="39">
        <f t="shared" si="651"/>
        <v>1024000</v>
      </c>
      <c r="E1414" s="39">
        <f t="shared" si="651"/>
        <v>227334.09</v>
      </c>
      <c r="F1414" s="39">
        <f t="shared" si="651"/>
        <v>214955.91</v>
      </c>
      <c r="G1414" s="39">
        <f t="shared" si="651"/>
        <v>271397.92</v>
      </c>
      <c r="H1414" s="39">
        <f t="shared" si="651"/>
        <v>0</v>
      </c>
      <c r="I1414" s="39">
        <f t="shared" si="651"/>
        <v>0</v>
      </c>
      <c r="J1414" s="39">
        <f t="shared" si="651"/>
        <v>0</v>
      </c>
      <c r="K1414" s="39">
        <f t="shared" si="651"/>
        <v>0</v>
      </c>
      <c r="L1414" s="39">
        <f t="shared" si="651"/>
        <v>0</v>
      </c>
      <c r="M1414" s="39">
        <f t="shared" si="651"/>
        <v>0</v>
      </c>
      <c r="N1414" s="39">
        <f t="shared" si="651"/>
        <v>0</v>
      </c>
      <c r="O1414" s="39">
        <f t="shared" si="651"/>
        <v>178640.83000000002</v>
      </c>
      <c r="P1414" s="39">
        <f t="shared" si="651"/>
        <v>48693.26</v>
      </c>
      <c r="Q1414" s="39">
        <f t="shared" si="651"/>
        <v>32642.739999999998</v>
      </c>
      <c r="R1414" s="39">
        <f t="shared" si="651"/>
        <v>113765.97</v>
      </c>
      <c r="S1414" s="39">
        <f t="shared" si="651"/>
        <v>68547.199999999997</v>
      </c>
      <c r="T1414" s="39">
        <f t="shared" si="651"/>
        <v>204040</v>
      </c>
      <c r="U1414" s="39">
        <f t="shared" si="651"/>
        <v>67357.919999999998</v>
      </c>
      <c r="V1414" s="39">
        <f t="shared" si="651"/>
        <v>0</v>
      </c>
      <c r="W1414" s="39">
        <f t="shared" si="651"/>
        <v>0</v>
      </c>
      <c r="X1414" s="39">
        <f t="shared" si="651"/>
        <v>0</v>
      </c>
      <c r="Y1414" s="39">
        <f t="shared" si="651"/>
        <v>0</v>
      </c>
      <c r="Z1414" s="39">
        <f t="shared" si="651"/>
        <v>713687.92</v>
      </c>
      <c r="AA1414" s="39">
        <f t="shared" si="651"/>
        <v>310312.07999999996</v>
      </c>
      <c r="AB1414" s="40">
        <f>Z1414/D1414</f>
        <v>0.69696085937500007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2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3">B1415+B1414</f>
        <v>1024000</v>
      </c>
      <c r="C1416" s="39">
        <f t="shared" si="653"/>
        <v>0</v>
      </c>
      <c r="D1416" s="39">
        <f t="shared" si="653"/>
        <v>1024000</v>
      </c>
      <c r="E1416" s="39">
        <f t="shared" si="653"/>
        <v>227334.09</v>
      </c>
      <c r="F1416" s="39">
        <f t="shared" si="653"/>
        <v>214955.91</v>
      </c>
      <c r="G1416" s="39">
        <f t="shared" si="653"/>
        <v>271397.92</v>
      </c>
      <c r="H1416" s="39">
        <f t="shared" si="653"/>
        <v>0</v>
      </c>
      <c r="I1416" s="39">
        <f t="shared" si="653"/>
        <v>0</v>
      </c>
      <c r="J1416" s="39">
        <f t="shared" si="653"/>
        <v>0</v>
      </c>
      <c r="K1416" s="39">
        <f t="shared" si="653"/>
        <v>0</v>
      </c>
      <c r="L1416" s="39">
        <f t="shared" si="653"/>
        <v>0</v>
      </c>
      <c r="M1416" s="39">
        <f t="shared" si="653"/>
        <v>0</v>
      </c>
      <c r="N1416" s="39">
        <f t="shared" si="653"/>
        <v>0</v>
      </c>
      <c r="O1416" s="39">
        <f t="shared" si="653"/>
        <v>178640.83000000002</v>
      </c>
      <c r="P1416" s="39">
        <f t="shared" si="653"/>
        <v>48693.26</v>
      </c>
      <c r="Q1416" s="39">
        <f t="shared" si="653"/>
        <v>32642.739999999998</v>
      </c>
      <c r="R1416" s="39">
        <f t="shared" si="653"/>
        <v>113765.97</v>
      </c>
      <c r="S1416" s="39">
        <f t="shared" si="653"/>
        <v>68547.199999999997</v>
      </c>
      <c r="T1416" s="39">
        <f t="shared" si="653"/>
        <v>204040</v>
      </c>
      <c r="U1416" s="39">
        <f t="shared" si="653"/>
        <v>67357.919999999998</v>
      </c>
      <c r="V1416" s="39">
        <f t="shared" si="653"/>
        <v>0</v>
      </c>
      <c r="W1416" s="39">
        <f t="shared" si="653"/>
        <v>0</v>
      </c>
      <c r="X1416" s="39">
        <f t="shared" si="653"/>
        <v>0</v>
      </c>
      <c r="Y1416" s="39">
        <f t="shared" si="653"/>
        <v>0</v>
      </c>
      <c r="Z1416" s="39">
        <f t="shared" si="653"/>
        <v>713687.92</v>
      </c>
      <c r="AA1416" s="39">
        <f t="shared" si="653"/>
        <v>310312.07999999996</v>
      </c>
      <c r="AB1416" s="40">
        <f>Z1416/D1416</f>
        <v>0.69696085937500007</v>
      </c>
      <c r="AC1416" s="42"/>
    </row>
    <row r="1417" spans="1:29" s="33" customFormat="1" ht="10.7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0.7" customHeight="1" x14ac:dyDescent="0.25">
      <c r="A1418" s="46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877000</v>
      </c>
      <c r="C1421" s="31">
        <f>[1]consoCURRENT!F33011</f>
        <v>0</v>
      </c>
      <c r="D1421" s="31">
        <f>[1]consoCURRENT!G33011</f>
        <v>877000</v>
      </c>
      <c r="E1421" s="31">
        <f>[1]consoCURRENT!H33011</f>
        <v>161707.37</v>
      </c>
      <c r="F1421" s="31">
        <f>[1]consoCURRENT!I33011</f>
        <v>113124</v>
      </c>
      <c r="G1421" s="31">
        <f>[1]consoCURRENT!J33011</f>
        <v>278338.68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29899.78</v>
      </c>
      <c r="O1421" s="31">
        <f>[1]consoCURRENT!R33011</f>
        <v>27067.61</v>
      </c>
      <c r="P1421" s="31">
        <f>[1]consoCURRENT!S33011</f>
        <v>104739.98</v>
      </c>
      <c r="Q1421" s="31">
        <f>[1]consoCURRENT!T33011</f>
        <v>40334.93</v>
      </c>
      <c r="R1421" s="31">
        <f>[1]consoCURRENT!U33011</f>
        <v>62313.64</v>
      </c>
      <c r="S1421" s="31">
        <f>[1]consoCURRENT!V33011</f>
        <v>10475.43</v>
      </c>
      <c r="T1421" s="31">
        <f>[1]consoCURRENT!W33011</f>
        <v>210194.68</v>
      </c>
      <c r="U1421" s="31">
        <f>[1]consoCURRENT!X33011</f>
        <v>68144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4">SUM(M1421:Y1421)</f>
        <v>553170.05000000005</v>
      </c>
      <c r="AA1421" s="31">
        <f>D1421-Z1421</f>
        <v>323829.94999999995</v>
      </c>
      <c r="AB1421" s="37">
        <f>Z1421/D1421</f>
        <v>0.63075262257696696</v>
      </c>
      <c r="AC1421" s="32"/>
    </row>
    <row r="1422" spans="1:29" s="33" customFormat="1" ht="18" customHeight="1" x14ac:dyDescent="0.2">
      <c r="A1422" s="47" t="s">
        <v>36</v>
      </c>
      <c r="B1422" s="48">
        <f>[1]consoCURRENT!E33017</f>
        <v>0</v>
      </c>
      <c r="C1422" s="48">
        <f>[1]consoCURRENT!F33017</f>
        <v>0</v>
      </c>
      <c r="D1422" s="48">
        <f>[1]consoCURRENT!G33017</f>
        <v>0</v>
      </c>
      <c r="E1422" s="48">
        <f>[1]consoCURRENT!H33017</f>
        <v>0</v>
      </c>
      <c r="F1422" s="48">
        <f>[1]consoCURRENT!I33017</f>
        <v>0</v>
      </c>
      <c r="G1422" s="48">
        <f>[1]consoCURRENT!J33017</f>
        <v>0</v>
      </c>
      <c r="H1422" s="48">
        <f>[1]consoCURRENT!K33017</f>
        <v>0</v>
      </c>
      <c r="I1422" s="48">
        <f>[1]consoCURRENT!L33017</f>
        <v>0</v>
      </c>
      <c r="J1422" s="48">
        <f>[1]consoCURRENT!M33017</f>
        <v>0</v>
      </c>
      <c r="K1422" s="48">
        <f>[1]consoCURRENT!N33017</f>
        <v>0</v>
      </c>
      <c r="L1422" s="48">
        <f>[1]consoCURRENT!O33017</f>
        <v>0</v>
      </c>
      <c r="M1422" s="48">
        <f>[1]consoCURRENT!P33017</f>
        <v>0</v>
      </c>
      <c r="N1422" s="48">
        <f>[1]consoCURRENT!Q33017</f>
        <v>0</v>
      </c>
      <c r="O1422" s="48">
        <f>[1]consoCURRENT!R33017</f>
        <v>0</v>
      </c>
      <c r="P1422" s="48">
        <f>[1]consoCURRENT!S33017</f>
        <v>0</v>
      </c>
      <c r="Q1422" s="48">
        <f>[1]consoCURRENT!T33017</f>
        <v>0</v>
      </c>
      <c r="R1422" s="48">
        <f>[1]consoCURRENT!U33017</f>
        <v>0</v>
      </c>
      <c r="S1422" s="48">
        <f>[1]consoCURRENT!V33017</f>
        <v>0</v>
      </c>
      <c r="T1422" s="48">
        <f>[1]consoCURRENT!W33017</f>
        <v>0</v>
      </c>
      <c r="U1422" s="48">
        <f>[1]consoCURRENT!X33017</f>
        <v>0</v>
      </c>
      <c r="V1422" s="48">
        <f>[1]consoCURRENT!Y33017</f>
        <v>0</v>
      </c>
      <c r="W1422" s="48">
        <f>[1]consoCURRENT!Z33017</f>
        <v>0</v>
      </c>
      <c r="X1422" s="48">
        <f>[1]consoCURRENT!AA33017</f>
        <v>0</v>
      </c>
      <c r="Y1422" s="48">
        <f>[1]consoCURRENT!AB33017</f>
        <v>0</v>
      </c>
      <c r="Z1422" s="48">
        <f t="shared" si="654"/>
        <v>0</v>
      </c>
      <c r="AA1422" s="48">
        <f>D1422-Z1422</f>
        <v>0</v>
      </c>
      <c r="AB1422" s="49"/>
      <c r="AC1422" s="48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4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5">SUM(B1420:B1423)</f>
        <v>877000</v>
      </c>
      <c r="C1424" s="39">
        <f t="shared" si="655"/>
        <v>0</v>
      </c>
      <c r="D1424" s="39">
        <f t="shared" si="655"/>
        <v>877000</v>
      </c>
      <c r="E1424" s="39">
        <f t="shared" si="655"/>
        <v>161707.37</v>
      </c>
      <c r="F1424" s="39">
        <f t="shared" si="655"/>
        <v>113124</v>
      </c>
      <c r="G1424" s="39">
        <f t="shared" si="655"/>
        <v>278338.68</v>
      </c>
      <c r="H1424" s="39">
        <f t="shared" si="655"/>
        <v>0</v>
      </c>
      <c r="I1424" s="39">
        <f t="shared" si="655"/>
        <v>0</v>
      </c>
      <c r="J1424" s="39">
        <f t="shared" si="655"/>
        <v>0</v>
      </c>
      <c r="K1424" s="39">
        <f t="shared" si="655"/>
        <v>0</v>
      </c>
      <c r="L1424" s="39">
        <f t="shared" si="655"/>
        <v>0</v>
      </c>
      <c r="M1424" s="39">
        <f t="shared" si="655"/>
        <v>0</v>
      </c>
      <c r="N1424" s="39">
        <f t="shared" si="655"/>
        <v>29899.78</v>
      </c>
      <c r="O1424" s="39">
        <f t="shared" si="655"/>
        <v>27067.61</v>
      </c>
      <c r="P1424" s="39">
        <f t="shared" si="655"/>
        <v>104739.98</v>
      </c>
      <c r="Q1424" s="39">
        <f t="shared" si="655"/>
        <v>40334.93</v>
      </c>
      <c r="R1424" s="39">
        <f t="shared" si="655"/>
        <v>62313.64</v>
      </c>
      <c r="S1424" s="39">
        <f t="shared" si="655"/>
        <v>10475.43</v>
      </c>
      <c r="T1424" s="39">
        <f t="shared" si="655"/>
        <v>210194.68</v>
      </c>
      <c r="U1424" s="39">
        <f t="shared" si="655"/>
        <v>68144</v>
      </c>
      <c r="V1424" s="39">
        <f t="shared" si="655"/>
        <v>0</v>
      </c>
      <c r="W1424" s="39">
        <f t="shared" si="655"/>
        <v>0</v>
      </c>
      <c r="X1424" s="39">
        <f t="shared" si="655"/>
        <v>0</v>
      </c>
      <c r="Y1424" s="39">
        <f t="shared" si="655"/>
        <v>0</v>
      </c>
      <c r="Z1424" s="39">
        <f t="shared" si="655"/>
        <v>553170.05000000005</v>
      </c>
      <c r="AA1424" s="39">
        <f t="shared" si="655"/>
        <v>323829.94999999995</v>
      </c>
      <c r="AB1424" s="40">
        <f>Z1424/D1424</f>
        <v>0.63075262257696696</v>
      </c>
      <c r="AC1424" s="32"/>
    </row>
    <row r="1425" spans="1:29" s="33" customFormat="1" ht="14.45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6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7">B1425+B1424</f>
        <v>877000</v>
      </c>
      <c r="C1426" s="39">
        <f t="shared" si="657"/>
        <v>0</v>
      </c>
      <c r="D1426" s="39">
        <f t="shared" si="657"/>
        <v>877000</v>
      </c>
      <c r="E1426" s="39">
        <f t="shared" si="657"/>
        <v>161707.37</v>
      </c>
      <c r="F1426" s="39">
        <f t="shared" si="657"/>
        <v>113124</v>
      </c>
      <c r="G1426" s="39">
        <f t="shared" si="657"/>
        <v>278338.68</v>
      </c>
      <c r="H1426" s="39">
        <f t="shared" si="657"/>
        <v>0</v>
      </c>
      <c r="I1426" s="39">
        <f t="shared" si="657"/>
        <v>0</v>
      </c>
      <c r="J1426" s="39">
        <f t="shared" si="657"/>
        <v>0</v>
      </c>
      <c r="K1426" s="39">
        <f t="shared" si="657"/>
        <v>0</v>
      </c>
      <c r="L1426" s="39">
        <f t="shared" si="657"/>
        <v>0</v>
      </c>
      <c r="M1426" s="39">
        <f t="shared" si="657"/>
        <v>0</v>
      </c>
      <c r="N1426" s="39">
        <f t="shared" si="657"/>
        <v>29899.78</v>
      </c>
      <c r="O1426" s="39">
        <f t="shared" si="657"/>
        <v>27067.61</v>
      </c>
      <c r="P1426" s="39">
        <f t="shared" si="657"/>
        <v>104739.98</v>
      </c>
      <c r="Q1426" s="39">
        <f t="shared" si="657"/>
        <v>40334.93</v>
      </c>
      <c r="R1426" s="39">
        <f t="shared" si="657"/>
        <v>62313.64</v>
      </c>
      <c r="S1426" s="39">
        <f t="shared" si="657"/>
        <v>10475.43</v>
      </c>
      <c r="T1426" s="39">
        <f t="shared" si="657"/>
        <v>210194.68</v>
      </c>
      <c r="U1426" s="39">
        <f t="shared" si="657"/>
        <v>68144</v>
      </c>
      <c r="V1426" s="39">
        <f t="shared" si="657"/>
        <v>0</v>
      </c>
      <c r="W1426" s="39">
        <f t="shared" si="657"/>
        <v>0</v>
      </c>
      <c r="X1426" s="39">
        <f t="shared" si="657"/>
        <v>0</v>
      </c>
      <c r="Y1426" s="39">
        <f t="shared" si="657"/>
        <v>0</v>
      </c>
      <c r="Z1426" s="39">
        <f t="shared" si="657"/>
        <v>553170.05000000005</v>
      </c>
      <c r="AA1426" s="39">
        <f t="shared" si="657"/>
        <v>323829.94999999995</v>
      </c>
      <c r="AB1426" s="40">
        <f>Z1426/D1426</f>
        <v>0.63075262257696696</v>
      </c>
      <c r="AC1426" s="42"/>
    </row>
    <row r="1427" spans="1:29" s="33" customFormat="1" ht="15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5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1608000</v>
      </c>
      <c r="C1431" s="31">
        <f>[1]consoCURRENT!F33224</f>
        <v>0</v>
      </c>
      <c r="D1431" s="31">
        <f>[1]consoCURRENT!G33224</f>
        <v>1608000</v>
      </c>
      <c r="E1431" s="31">
        <f>[1]consoCURRENT!H33224</f>
        <v>497856.57</v>
      </c>
      <c r="F1431" s="31">
        <f>[1]consoCURRENT!I33224</f>
        <v>522273.12</v>
      </c>
      <c r="G1431" s="31">
        <f>[1]consoCURRENT!J33224</f>
        <v>172274.47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22104</v>
      </c>
      <c r="O1431" s="31">
        <f>[1]consoCURRENT!R33224</f>
        <v>314344.84999999998</v>
      </c>
      <c r="P1431" s="31">
        <f>[1]consoCURRENT!S33224</f>
        <v>161407.72</v>
      </c>
      <c r="Q1431" s="31">
        <f>[1]consoCURRENT!T33224</f>
        <v>149620.44</v>
      </c>
      <c r="R1431" s="31">
        <f>[1]consoCURRENT!U33224</f>
        <v>163420.18</v>
      </c>
      <c r="S1431" s="31">
        <f>[1]consoCURRENT!V33224</f>
        <v>209232.5</v>
      </c>
      <c r="T1431" s="31">
        <f>[1]consoCURRENT!W33224</f>
        <v>120730.57</v>
      </c>
      <c r="U1431" s="31">
        <f>[1]consoCURRENT!X33224</f>
        <v>51543.9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8">SUM(M1431:Y1431)</f>
        <v>1192404.1599999999</v>
      </c>
      <c r="AA1431" s="31">
        <f>D1431-Z1431</f>
        <v>415595.84000000008</v>
      </c>
      <c r="AB1431" s="37">
        <f>Z1431/D1431</f>
        <v>0.74154487562189053</v>
      </c>
      <c r="AC1431" s="32"/>
    </row>
    <row r="1432" spans="1:29" s="33" customFormat="1" ht="18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58"/>
        <v>0</v>
      </c>
      <c r="AA1432" s="31">
        <f>D1432-Z1432</f>
        <v>0</v>
      </c>
      <c r="AB1432" s="37"/>
      <c r="AC1432" s="32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8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59">SUM(B1430:B1433)</f>
        <v>1608000</v>
      </c>
      <c r="C1434" s="39">
        <f t="shared" si="659"/>
        <v>0</v>
      </c>
      <c r="D1434" s="39">
        <f t="shared" si="659"/>
        <v>1608000</v>
      </c>
      <c r="E1434" s="39">
        <f t="shared" si="659"/>
        <v>497856.57</v>
      </c>
      <c r="F1434" s="39">
        <f t="shared" si="659"/>
        <v>522273.12</v>
      </c>
      <c r="G1434" s="39">
        <f t="shared" si="659"/>
        <v>172274.47</v>
      </c>
      <c r="H1434" s="39">
        <f t="shared" si="659"/>
        <v>0</v>
      </c>
      <c r="I1434" s="39">
        <f t="shared" si="659"/>
        <v>0</v>
      </c>
      <c r="J1434" s="39">
        <f t="shared" si="659"/>
        <v>0</v>
      </c>
      <c r="K1434" s="39">
        <f t="shared" si="659"/>
        <v>0</v>
      </c>
      <c r="L1434" s="39">
        <f t="shared" si="659"/>
        <v>0</v>
      </c>
      <c r="M1434" s="39">
        <f t="shared" si="659"/>
        <v>0</v>
      </c>
      <c r="N1434" s="39">
        <f t="shared" si="659"/>
        <v>22104</v>
      </c>
      <c r="O1434" s="39">
        <f t="shared" si="659"/>
        <v>314344.84999999998</v>
      </c>
      <c r="P1434" s="39">
        <f t="shared" si="659"/>
        <v>161407.72</v>
      </c>
      <c r="Q1434" s="39">
        <f t="shared" si="659"/>
        <v>149620.44</v>
      </c>
      <c r="R1434" s="39">
        <f t="shared" si="659"/>
        <v>163420.18</v>
      </c>
      <c r="S1434" s="39">
        <f t="shared" si="659"/>
        <v>209232.5</v>
      </c>
      <c r="T1434" s="39">
        <f t="shared" si="659"/>
        <v>120730.57</v>
      </c>
      <c r="U1434" s="39">
        <f t="shared" si="659"/>
        <v>51543.9</v>
      </c>
      <c r="V1434" s="39">
        <f t="shared" si="659"/>
        <v>0</v>
      </c>
      <c r="W1434" s="39">
        <f t="shared" si="659"/>
        <v>0</v>
      </c>
      <c r="X1434" s="39">
        <f t="shared" si="659"/>
        <v>0</v>
      </c>
      <c r="Y1434" s="39">
        <f t="shared" si="659"/>
        <v>0</v>
      </c>
      <c r="Z1434" s="39">
        <f t="shared" si="659"/>
        <v>1192404.1599999999</v>
      </c>
      <c r="AA1434" s="39">
        <f t="shared" si="659"/>
        <v>415595.84000000008</v>
      </c>
      <c r="AB1434" s="40">
        <f>Z1434/D1434</f>
        <v>0.74154487562189053</v>
      </c>
      <c r="AC1434" s="32"/>
    </row>
    <row r="1435" spans="1:29" s="33" customFormat="1" ht="18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0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1">B1435+B1434</f>
        <v>1608000</v>
      </c>
      <c r="C1436" s="39">
        <f t="shared" si="661"/>
        <v>0</v>
      </c>
      <c r="D1436" s="39">
        <f t="shared" si="661"/>
        <v>1608000</v>
      </c>
      <c r="E1436" s="39">
        <f t="shared" si="661"/>
        <v>497856.57</v>
      </c>
      <c r="F1436" s="39">
        <f t="shared" si="661"/>
        <v>522273.12</v>
      </c>
      <c r="G1436" s="39">
        <f t="shared" si="661"/>
        <v>172274.47</v>
      </c>
      <c r="H1436" s="39">
        <f t="shared" si="661"/>
        <v>0</v>
      </c>
      <c r="I1436" s="39">
        <f t="shared" si="661"/>
        <v>0</v>
      </c>
      <c r="J1436" s="39">
        <f t="shared" si="661"/>
        <v>0</v>
      </c>
      <c r="K1436" s="39">
        <f t="shared" si="661"/>
        <v>0</v>
      </c>
      <c r="L1436" s="39">
        <f t="shared" si="661"/>
        <v>0</v>
      </c>
      <c r="M1436" s="39">
        <f t="shared" si="661"/>
        <v>0</v>
      </c>
      <c r="N1436" s="39">
        <f t="shared" si="661"/>
        <v>22104</v>
      </c>
      <c r="O1436" s="39">
        <f t="shared" si="661"/>
        <v>314344.84999999998</v>
      </c>
      <c r="P1436" s="39">
        <f t="shared" si="661"/>
        <v>161407.72</v>
      </c>
      <c r="Q1436" s="39">
        <f t="shared" si="661"/>
        <v>149620.44</v>
      </c>
      <c r="R1436" s="39">
        <f t="shared" si="661"/>
        <v>163420.18</v>
      </c>
      <c r="S1436" s="39">
        <f t="shared" si="661"/>
        <v>209232.5</v>
      </c>
      <c r="T1436" s="39">
        <f t="shared" si="661"/>
        <v>120730.57</v>
      </c>
      <c r="U1436" s="39">
        <f t="shared" si="661"/>
        <v>51543.9</v>
      </c>
      <c r="V1436" s="39">
        <f t="shared" si="661"/>
        <v>0</v>
      </c>
      <c r="W1436" s="39">
        <f t="shared" si="661"/>
        <v>0</v>
      </c>
      <c r="X1436" s="39">
        <f t="shared" si="661"/>
        <v>0</v>
      </c>
      <c r="Y1436" s="39">
        <f t="shared" si="661"/>
        <v>0</v>
      </c>
      <c r="Z1436" s="39">
        <f t="shared" si="661"/>
        <v>1192404.1599999999</v>
      </c>
      <c r="AA1436" s="39">
        <f t="shared" si="661"/>
        <v>415595.84000000008</v>
      </c>
      <c r="AB1436" s="40">
        <f>Z1436/D1436</f>
        <v>0.74154487562189053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1058000</v>
      </c>
      <c r="C1441" s="31">
        <f>[1]consoCURRENT!F33437</f>
        <v>0</v>
      </c>
      <c r="D1441" s="31">
        <f>[1]consoCURRENT!G33437</f>
        <v>1058000</v>
      </c>
      <c r="E1441" s="31">
        <f>[1]consoCURRENT!H33437</f>
        <v>323601.53999999998</v>
      </c>
      <c r="F1441" s="31">
        <f>[1]consoCURRENT!I33437</f>
        <v>515409.5</v>
      </c>
      <c r="G1441" s="31">
        <f>[1]consoCURRENT!J33437</f>
        <v>65484.259999999995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169987.96</v>
      </c>
      <c r="O1441" s="31">
        <f>[1]consoCURRENT!R33437</f>
        <v>105780.28</v>
      </c>
      <c r="P1441" s="31">
        <f>[1]consoCURRENT!S33437</f>
        <v>47833.3</v>
      </c>
      <c r="Q1441" s="31">
        <f>[1]consoCURRENT!T33437</f>
        <v>102797.5</v>
      </c>
      <c r="R1441" s="31">
        <f>[1]consoCURRENT!U33437</f>
        <v>104603.11</v>
      </c>
      <c r="S1441" s="31">
        <f>[1]consoCURRENT!V33437</f>
        <v>308008.89</v>
      </c>
      <c r="T1441" s="31">
        <f>[1]consoCURRENT!W33437</f>
        <v>34714.339999999997</v>
      </c>
      <c r="U1441" s="31">
        <f>[1]consoCURRENT!X33437</f>
        <v>30769.919999999998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2">SUM(M1441:Y1441)</f>
        <v>904495.3</v>
      </c>
      <c r="AA1441" s="31">
        <f>D1441-Z1441</f>
        <v>153504.69999999995</v>
      </c>
      <c r="AB1441" s="37">
        <f>Z1441/D1441</f>
        <v>0.85491049149338383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2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2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3">SUM(B1440:B1443)</f>
        <v>1058000</v>
      </c>
      <c r="C1444" s="39">
        <f t="shared" si="663"/>
        <v>0</v>
      </c>
      <c r="D1444" s="39">
        <f t="shared" si="663"/>
        <v>1058000</v>
      </c>
      <c r="E1444" s="39">
        <f t="shared" si="663"/>
        <v>323601.53999999998</v>
      </c>
      <c r="F1444" s="39">
        <f t="shared" si="663"/>
        <v>515409.5</v>
      </c>
      <c r="G1444" s="39">
        <f t="shared" si="663"/>
        <v>65484.259999999995</v>
      </c>
      <c r="H1444" s="39">
        <f t="shared" si="663"/>
        <v>0</v>
      </c>
      <c r="I1444" s="39">
        <f t="shared" si="663"/>
        <v>0</v>
      </c>
      <c r="J1444" s="39">
        <f t="shared" si="663"/>
        <v>0</v>
      </c>
      <c r="K1444" s="39">
        <f t="shared" si="663"/>
        <v>0</v>
      </c>
      <c r="L1444" s="39">
        <f t="shared" si="663"/>
        <v>0</v>
      </c>
      <c r="M1444" s="39">
        <f t="shared" si="663"/>
        <v>0</v>
      </c>
      <c r="N1444" s="39">
        <f t="shared" si="663"/>
        <v>169987.96</v>
      </c>
      <c r="O1444" s="39">
        <f t="shared" si="663"/>
        <v>105780.28</v>
      </c>
      <c r="P1444" s="39">
        <f t="shared" si="663"/>
        <v>47833.3</v>
      </c>
      <c r="Q1444" s="39">
        <f t="shared" si="663"/>
        <v>102797.5</v>
      </c>
      <c r="R1444" s="39">
        <f t="shared" si="663"/>
        <v>104603.11</v>
      </c>
      <c r="S1444" s="39">
        <f t="shared" si="663"/>
        <v>308008.89</v>
      </c>
      <c r="T1444" s="39">
        <f t="shared" si="663"/>
        <v>34714.339999999997</v>
      </c>
      <c r="U1444" s="39">
        <f t="shared" si="663"/>
        <v>30769.919999999998</v>
      </c>
      <c r="V1444" s="39">
        <f t="shared" si="663"/>
        <v>0</v>
      </c>
      <c r="W1444" s="39">
        <f t="shared" si="663"/>
        <v>0</v>
      </c>
      <c r="X1444" s="39">
        <f t="shared" si="663"/>
        <v>0</v>
      </c>
      <c r="Y1444" s="39">
        <f t="shared" si="663"/>
        <v>0</v>
      </c>
      <c r="Z1444" s="39">
        <f t="shared" si="663"/>
        <v>904495.3</v>
      </c>
      <c r="AA1444" s="39">
        <f t="shared" si="663"/>
        <v>153504.69999999995</v>
      </c>
      <c r="AB1444" s="40">
        <f>Z1444/D1444</f>
        <v>0.85491049149338383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4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5">B1445+B1444</f>
        <v>1058000</v>
      </c>
      <c r="C1446" s="39">
        <f t="shared" si="665"/>
        <v>0</v>
      </c>
      <c r="D1446" s="39">
        <f t="shared" si="665"/>
        <v>1058000</v>
      </c>
      <c r="E1446" s="39">
        <f t="shared" si="665"/>
        <v>323601.53999999998</v>
      </c>
      <c r="F1446" s="39">
        <f t="shared" si="665"/>
        <v>515409.5</v>
      </c>
      <c r="G1446" s="39">
        <f t="shared" si="665"/>
        <v>65484.259999999995</v>
      </c>
      <c r="H1446" s="39">
        <f t="shared" si="665"/>
        <v>0</v>
      </c>
      <c r="I1446" s="39">
        <f t="shared" si="665"/>
        <v>0</v>
      </c>
      <c r="J1446" s="39">
        <f t="shared" si="665"/>
        <v>0</v>
      </c>
      <c r="K1446" s="39">
        <f t="shared" si="665"/>
        <v>0</v>
      </c>
      <c r="L1446" s="39">
        <f t="shared" si="665"/>
        <v>0</v>
      </c>
      <c r="M1446" s="39">
        <f t="shared" si="665"/>
        <v>0</v>
      </c>
      <c r="N1446" s="39">
        <f t="shared" si="665"/>
        <v>169987.96</v>
      </c>
      <c r="O1446" s="39">
        <f t="shared" si="665"/>
        <v>105780.28</v>
      </c>
      <c r="P1446" s="39">
        <f t="shared" si="665"/>
        <v>47833.3</v>
      </c>
      <c r="Q1446" s="39">
        <f t="shared" si="665"/>
        <v>102797.5</v>
      </c>
      <c r="R1446" s="39">
        <f t="shared" si="665"/>
        <v>104603.11</v>
      </c>
      <c r="S1446" s="39">
        <f t="shared" si="665"/>
        <v>308008.89</v>
      </c>
      <c r="T1446" s="39">
        <f t="shared" si="665"/>
        <v>34714.339999999997</v>
      </c>
      <c r="U1446" s="39">
        <f t="shared" si="665"/>
        <v>30769.919999999998</v>
      </c>
      <c r="V1446" s="39">
        <f t="shared" si="665"/>
        <v>0</v>
      </c>
      <c r="W1446" s="39">
        <f t="shared" si="665"/>
        <v>0</v>
      </c>
      <c r="X1446" s="39">
        <f t="shared" si="665"/>
        <v>0</v>
      </c>
      <c r="Y1446" s="39">
        <f t="shared" si="665"/>
        <v>0</v>
      </c>
      <c r="Z1446" s="39">
        <f t="shared" si="665"/>
        <v>904495.3</v>
      </c>
      <c r="AA1446" s="39">
        <f t="shared" si="665"/>
        <v>153504.69999999995</v>
      </c>
      <c r="AB1446" s="40">
        <f>Z1446/D1446</f>
        <v>0.85491049149338383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769000</v>
      </c>
      <c r="C1451" s="31">
        <f>[1]consoCURRENT!F33650</f>
        <v>0</v>
      </c>
      <c r="D1451" s="31">
        <f>[1]consoCURRENT!G33650</f>
        <v>769000</v>
      </c>
      <c r="E1451" s="31">
        <f>[1]consoCURRENT!H33650</f>
        <v>292374.60000000003</v>
      </c>
      <c r="F1451" s="31">
        <f>[1]consoCURRENT!I33650</f>
        <v>259416.35</v>
      </c>
      <c r="G1451" s="31">
        <f>[1]consoCURRENT!J33650</f>
        <v>76821.73000000001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32693.32</v>
      </c>
      <c r="O1451" s="31">
        <f>[1]consoCURRENT!R33650</f>
        <v>160262.65</v>
      </c>
      <c r="P1451" s="31">
        <f>[1]consoCURRENT!S33650</f>
        <v>99418.63</v>
      </c>
      <c r="Q1451" s="31">
        <f>[1]consoCURRENT!T33650</f>
        <v>33260</v>
      </c>
      <c r="R1451" s="31">
        <f>[1]consoCURRENT!U33650</f>
        <v>100000</v>
      </c>
      <c r="S1451" s="31">
        <f>[1]consoCURRENT!V33650</f>
        <v>126156.35</v>
      </c>
      <c r="T1451" s="31">
        <f>[1]consoCURRENT!W33650</f>
        <v>36653.440000000002</v>
      </c>
      <c r="U1451" s="31">
        <f>[1]consoCURRENT!X33650</f>
        <v>40168.29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6">SUM(M1451:Y1451)</f>
        <v>628612.67999999993</v>
      </c>
      <c r="AA1451" s="31">
        <f>D1451-Z1451</f>
        <v>140387.32000000007</v>
      </c>
      <c r="AB1451" s="37">
        <f>Z1451/D1451</f>
        <v>0.81744171651495445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6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6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7">SUM(B1450:B1453)</f>
        <v>769000</v>
      </c>
      <c r="C1454" s="39">
        <f t="shared" si="667"/>
        <v>0</v>
      </c>
      <c r="D1454" s="39">
        <f t="shared" si="667"/>
        <v>769000</v>
      </c>
      <c r="E1454" s="39">
        <f t="shared" si="667"/>
        <v>292374.60000000003</v>
      </c>
      <c r="F1454" s="39">
        <f t="shared" si="667"/>
        <v>259416.35</v>
      </c>
      <c r="G1454" s="39">
        <f t="shared" si="667"/>
        <v>76821.73000000001</v>
      </c>
      <c r="H1454" s="39">
        <f t="shared" si="667"/>
        <v>0</v>
      </c>
      <c r="I1454" s="39">
        <f t="shared" si="667"/>
        <v>0</v>
      </c>
      <c r="J1454" s="39">
        <f t="shared" si="667"/>
        <v>0</v>
      </c>
      <c r="K1454" s="39">
        <f t="shared" si="667"/>
        <v>0</v>
      </c>
      <c r="L1454" s="39">
        <f t="shared" si="667"/>
        <v>0</v>
      </c>
      <c r="M1454" s="39">
        <f t="shared" si="667"/>
        <v>0</v>
      </c>
      <c r="N1454" s="39">
        <f t="shared" si="667"/>
        <v>32693.32</v>
      </c>
      <c r="O1454" s="39">
        <f t="shared" si="667"/>
        <v>160262.65</v>
      </c>
      <c r="P1454" s="39">
        <f t="shared" si="667"/>
        <v>99418.63</v>
      </c>
      <c r="Q1454" s="39">
        <f t="shared" si="667"/>
        <v>33260</v>
      </c>
      <c r="R1454" s="39">
        <f t="shared" si="667"/>
        <v>100000</v>
      </c>
      <c r="S1454" s="39">
        <f t="shared" si="667"/>
        <v>126156.35</v>
      </c>
      <c r="T1454" s="39">
        <f t="shared" si="667"/>
        <v>36653.440000000002</v>
      </c>
      <c r="U1454" s="39">
        <f t="shared" si="667"/>
        <v>40168.29</v>
      </c>
      <c r="V1454" s="39">
        <f t="shared" si="667"/>
        <v>0</v>
      </c>
      <c r="W1454" s="39">
        <f t="shared" si="667"/>
        <v>0</v>
      </c>
      <c r="X1454" s="39">
        <f t="shared" si="667"/>
        <v>0</v>
      </c>
      <c r="Y1454" s="39">
        <f t="shared" si="667"/>
        <v>0</v>
      </c>
      <c r="Z1454" s="39">
        <f t="shared" si="667"/>
        <v>628612.67999999993</v>
      </c>
      <c r="AA1454" s="39">
        <f t="shared" si="667"/>
        <v>140387.32000000007</v>
      </c>
      <c r="AB1454" s="40">
        <f>Z1454/D1454</f>
        <v>0.81744171651495445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8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69">B1455+B1454</f>
        <v>769000</v>
      </c>
      <c r="C1456" s="39">
        <f t="shared" si="669"/>
        <v>0</v>
      </c>
      <c r="D1456" s="39">
        <f t="shared" si="669"/>
        <v>769000</v>
      </c>
      <c r="E1456" s="39">
        <f t="shared" si="669"/>
        <v>292374.60000000003</v>
      </c>
      <c r="F1456" s="39">
        <f t="shared" si="669"/>
        <v>259416.35</v>
      </c>
      <c r="G1456" s="39">
        <f t="shared" si="669"/>
        <v>76821.73000000001</v>
      </c>
      <c r="H1456" s="39">
        <f t="shared" si="669"/>
        <v>0</v>
      </c>
      <c r="I1456" s="39">
        <f t="shared" si="669"/>
        <v>0</v>
      </c>
      <c r="J1456" s="39">
        <f t="shared" si="669"/>
        <v>0</v>
      </c>
      <c r="K1456" s="39">
        <f t="shared" si="669"/>
        <v>0</v>
      </c>
      <c r="L1456" s="39">
        <f t="shared" si="669"/>
        <v>0</v>
      </c>
      <c r="M1456" s="39">
        <f t="shared" si="669"/>
        <v>0</v>
      </c>
      <c r="N1456" s="39">
        <f t="shared" si="669"/>
        <v>32693.32</v>
      </c>
      <c r="O1456" s="39">
        <f t="shared" si="669"/>
        <v>160262.65</v>
      </c>
      <c r="P1456" s="39">
        <f t="shared" si="669"/>
        <v>99418.63</v>
      </c>
      <c r="Q1456" s="39">
        <f t="shared" si="669"/>
        <v>33260</v>
      </c>
      <c r="R1456" s="39">
        <f t="shared" si="669"/>
        <v>100000</v>
      </c>
      <c r="S1456" s="39">
        <f t="shared" si="669"/>
        <v>126156.35</v>
      </c>
      <c r="T1456" s="39">
        <f t="shared" si="669"/>
        <v>36653.440000000002</v>
      </c>
      <c r="U1456" s="39">
        <f t="shared" si="669"/>
        <v>40168.29</v>
      </c>
      <c r="V1456" s="39">
        <f t="shared" si="669"/>
        <v>0</v>
      </c>
      <c r="W1456" s="39">
        <f t="shared" si="669"/>
        <v>0</v>
      </c>
      <c r="X1456" s="39">
        <f t="shared" si="669"/>
        <v>0</v>
      </c>
      <c r="Y1456" s="39">
        <f t="shared" si="669"/>
        <v>0</v>
      </c>
      <c r="Z1456" s="39">
        <f t="shared" si="669"/>
        <v>628612.67999999993</v>
      </c>
      <c r="AA1456" s="39">
        <f t="shared" si="669"/>
        <v>140387.32000000007</v>
      </c>
      <c r="AB1456" s="40">
        <f>Z1456/D1456</f>
        <v>0.81744171651495445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1068000</v>
      </c>
      <c r="C1461" s="31">
        <f>[1]consoCURRENT!F33863</f>
        <v>0</v>
      </c>
      <c r="D1461" s="31">
        <f>[1]consoCURRENT!G33863</f>
        <v>1068000</v>
      </c>
      <c r="E1461" s="31">
        <f>[1]consoCURRENT!H33863</f>
        <v>256822.72</v>
      </c>
      <c r="F1461" s="31">
        <f>[1]consoCURRENT!I33863</f>
        <v>288030.59999999998</v>
      </c>
      <c r="G1461" s="31">
        <f>[1]consoCURRENT!J33863</f>
        <v>344344.11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19999.45</v>
      </c>
      <c r="O1461" s="31">
        <f>[1]consoCURRENT!R33863</f>
        <v>125856.95999999999</v>
      </c>
      <c r="P1461" s="31">
        <f>[1]consoCURRENT!S33863</f>
        <v>110966.31</v>
      </c>
      <c r="Q1461" s="31">
        <f>[1]consoCURRENT!T33863</f>
        <v>30374.400000000001</v>
      </c>
      <c r="R1461" s="31">
        <f>[1]consoCURRENT!U33863</f>
        <v>88369.01</v>
      </c>
      <c r="S1461" s="31">
        <f>[1]consoCURRENT!V33863</f>
        <v>169287.19</v>
      </c>
      <c r="T1461" s="31">
        <f>[1]consoCURRENT!W33863</f>
        <v>228506.36</v>
      </c>
      <c r="U1461" s="31">
        <f>[1]consoCURRENT!X33863</f>
        <v>115837.75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0">SUM(M1461:Y1461)</f>
        <v>889197.43</v>
      </c>
      <c r="AA1461" s="31">
        <f>D1461-Z1461</f>
        <v>178802.56999999995</v>
      </c>
      <c r="AB1461" s="37">
        <f>Z1461/D1461</f>
        <v>0.83258186329588024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0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0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1">SUM(B1460:B1463)</f>
        <v>1068000</v>
      </c>
      <c r="C1464" s="39">
        <f t="shared" si="671"/>
        <v>0</v>
      </c>
      <c r="D1464" s="39">
        <f t="shared" si="671"/>
        <v>1068000</v>
      </c>
      <c r="E1464" s="39">
        <f t="shared" si="671"/>
        <v>256822.72</v>
      </c>
      <c r="F1464" s="39">
        <f t="shared" si="671"/>
        <v>288030.59999999998</v>
      </c>
      <c r="G1464" s="39">
        <f t="shared" si="671"/>
        <v>344344.11</v>
      </c>
      <c r="H1464" s="39">
        <f t="shared" si="671"/>
        <v>0</v>
      </c>
      <c r="I1464" s="39">
        <f t="shared" si="671"/>
        <v>0</v>
      </c>
      <c r="J1464" s="39">
        <f t="shared" si="671"/>
        <v>0</v>
      </c>
      <c r="K1464" s="39">
        <f t="shared" si="671"/>
        <v>0</v>
      </c>
      <c r="L1464" s="39">
        <f t="shared" si="671"/>
        <v>0</v>
      </c>
      <c r="M1464" s="39">
        <f t="shared" si="671"/>
        <v>0</v>
      </c>
      <c r="N1464" s="39">
        <f t="shared" si="671"/>
        <v>19999.45</v>
      </c>
      <c r="O1464" s="39">
        <f t="shared" si="671"/>
        <v>125856.95999999999</v>
      </c>
      <c r="P1464" s="39">
        <f t="shared" si="671"/>
        <v>110966.31</v>
      </c>
      <c r="Q1464" s="39">
        <f t="shared" si="671"/>
        <v>30374.400000000001</v>
      </c>
      <c r="R1464" s="39">
        <f t="shared" si="671"/>
        <v>88369.01</v>
      </c>
      <c r="S1464" s="39">
        <f t="shared" si="671"/>
        <v>169287.19</v>
      </c>
      <c r="T1464" s="39">
        <f t="shared" si="671"/>
        <v>228506.36</v>
      </c>
      <c r="U1464" s="39">
        <f t="shared" si="671"/>
        <v>115837.75</v>
      </c>
      <c r="V1464" s="39">
        <f t="shared" si="671"/>
        <v>0</v>
      </c>
      <c r="W1464" s="39">
        <f t="shared" si="671"/>
        <v>0</v>
      </c>
      <c r="X1464" s="39">
        <f t="shared" si="671"/>
        <v>0</v>
      </c>
      <c r="Y1464" s="39">
        <f t="shared" si="671"/>
        <v>0</v>
      </c>
      <c r="Z1464" s="39">
        <f t="shared" si="671"/>
        <v>889197.43</v>
      </c>
      <c r="AA1464" s="39">
        <f t="shared" si="671"/>
        <v>178802.56999999995</v>
      </c>
      <c r="AB1464" s="40">
        <f>Z1464/D1464</f>
        <v>0.83258186329588024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2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3">B1465+B1464</f>
        <v>1068000</v>
      </c>
      <c r="C1466" s="39">
        <f t="shared" si="673"/>
        <v>0</v>
      </c>
      <c r="D1466" s="39">
        <f t="shared" si="673"/>
        <v>1068000</v>
      </c>
      <c r="E1466" s="39">
        <f t="shared" si="673"/>
        <v>256822.72</v>
      </c>
      <c r="F1466" s="39">
        <f t="shared" si="673"/>
        <v>288030.59999999998</v>
      </c>
      <c r="G1466" s="39">
        <f t="shared" si="673"/>
        <v>344344.11</v>
      </c>
      <c r="H1466" s="39">
        <f t="shared" si="673"/>
        <v>0</v>
      </c>
      <c r="I1466" s="39">
        <f t="shared" si="673"/>
        <v>0</v>
      </c>
      <c r="J1466" s="39">
        <f t="shared" si="673"/>
        <v>0</v>
      </c>
      <c r="K1466" s="39">
        <f t="shared" si="673"/>
        <v>0</v>
      </c>
      <c r="L1466" s="39">
        <f t="shared" si="673"/>
        <v>0</v>
      </c>
      <c r="M1466" s="39">
        <f t="shared" si="673"/>
        <v>0</v>
      </c>
      <c r="N1466" s="39">
        <f t="shared" si="673"/>
        <v>19999.45</v>
      </c>
      <c r="O1466" s="39">
        <f t="shared" si="673"/>
        <v>125856.95999999999</v>
      </c>
      <c r="P1466" s="39">
        <f t="shared" si="673"/>
        <v>110966.31</v>
      </c>
      <c r="Q1466" s="39">
        <f t="shared" si="673"/>
        <v>30374.400000000001</v>
      </c>
      <c r="R1466" s="39">
        <f t="shared" si="673"/>
        <v>88369.01</v>
      </c>
      <c r="S1466" s="39">
        <f t="shared" si="673"/>
        <v>169287.19</v>
      </c>
      <c r="T1466" s="39">
        <f t="shared" si="673"/>
        <v>228506.36</v>
      </c>
      <c r="U1466" s="39">
        <f t="shared" si="673"/>
        <v>115837.75</v>
      </c>
      <c r="V1466" s="39">
        <f t="shared" si="673"/>
        <v>0</v>
      </c>
      <c r="W1466" s="39">
        <f t="shared" si="673"/>
        <v>0</v>
      </c>
      <c r="X1466" s="39">
        <f t="shared" si="673"/>
        <v>0</v>
      </c>
      <c r="Y1466" s="39">
        <f t="shared" si="673"/>
        <v>0</v>
      </c>
      <c r="Z1466" s="39">
        <f t="shared" si="673"/>
        <v>889197.43</v>
      </c>
      <c r="AA1466" s="39">
        <f t="shared" si="673"/>
        <v>178802.56999999995</v>
      </c>
      <c r="AB1466" s="40">
        <f>Z1466/D1466</f>
        <v>0.83258186329588024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993000</v>
      </c>
      <c r="C1471" s="31">
        <f>[1]consoCURRENT!F34076</f>
        <v>0</v>
      </c>
      <c r="D1471" s="31">
        <f>[1]consoCURRENT!G34076</f>
        <v>993000</v>
      </c>
      <c r="E1471" s="31">
        <f>[1]consoCURRENT!H34076</f>
        <v>137583.63</v>
      </c>
      <c r="F1471" s="31">
        <f>[1]consoCURRENT!I34076</f>
        <v>357379.79</v>
      </c>
      <c r="G1471" s="31">
        <f>[1]consoCURRENT!J34076</f>
        <v>223261.65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46403.33</v>
      </c>
      <c r="O1471" s="31">
        <f>[1]consoCURRENT!R34076</f>
        <v>32173.85</v>
      </c>
      <c r="P1471" s="31">
        <f>[1]consoCURRENT!S34076</f>
        <v>59006.45</v>
      </c>
      <c r="Q1471" s="31">
        <f>[1]consoCURRENT!T34076</f>
        <v>63672.33</v>
      </c>
      <c r="R1471" s="31">
        <f>[1]consoCURRENT!U34076</f>
        <v>168573.32</v>
      </c>
      <c r="S1471" s="31">
        <f>[1]consoCURRENT!V34076</f>
        <v>125134.14</v>
      </c>
      <c r="T1471" s="31">
        <f>[1]consoCURRENT!W34076</f>
        <v>203261.65</v>
      </c>
      <c r="U1471" s="31">
        <f>[1]consoCURRENT!X34076</f>
        <v>20000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4">SUM(M1471:Y1471)</f>
        <v>718225.07000000007</v>
      </c>
      <c r="AA1471" s="31">
        <f>D1471-Z1471</f>
        <v>274774.92999999993</v>
      </c>
      <c r="AB1471" s="37">
        <f>Z1471/D1471</f>
        <v>0.72328808660624377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4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4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5">SUM(B1470:B1473)</f>
        <v>993000</v>
      </c>
      <c r="C1474" s="39">
        <f t="shared" si="675"/>
        <v>0</v>
      </c>
      <c r="D1474" s="39">
        <f t="shared" si="675"/>
        <v>993000</v>
      </c>
      <c r="E1474" s="39">
        <f t="shared" si="675"/>
        <v>137583.63</v>
      </c>
      <c r="F1474" s="39">
        <f t="shared" si="675"/>
        <v>357379.79</v>
      </c>
      <c r="G1474" s="39">
        <f t="shared" si="675"/>
        <v>223261.65</v>
      </c>
      <c r="H1474" s="39">
        <f t="shared" si="675"/>
        <v>0</v>
      </c>
      <c r="I1474" s="39">
        <f t="shared" si="675"/>
        <v>0</v>
      </c>
      <c r="J1474" s="39">
        <f t="shared" si="675"/>
        <v>0</v>
      </c>
      <c r="K1474" s="39">
        <f t="shared" si="675"/>
        <v>0</v>
      </c>
      <c r="L1474" s="39">
        <f t="shared" si="675"/>
        <v>0</v>
      </c>
      <c r="M1474" s="39">
        <f t="shared" si="675"/>
        <v>0</v>
      </c>
      <c r="N1474" s="39">
        <f t="shared" si="675"/>
        <v>46403.33</v>
      </c>
      <c r="O1474" s="39">
        <f t="shared" si="675"/>
        <v>32173.85</v>
      </c>
      <c r="P1474" s="39">
        <f t="shared" si="675"/>
        <v>59006.45</v>
      </c>
      <c r="Q1474" s="39">
        <f t="shared" si="675"/>
        <v>63672.33</v>
      </c>
      <c r="R1474" s="39">
        <f t="shared" si="675"/>
        <v>168573.32</v>
      </c>
      <c r="S1474" s="39">
        <f t="shared" si="675"/>
        <v>125134.14</v>
      </c>
      <c r="T1474" s="39">
        <f t="shared" si="675"/>
        <v>203261.65</v>
      </c>
      <c r="U1474" s="39">
        <f t="shared" si="675"/>
        <v>20000</v>
      </c>
      <c r="V1474" s="39">
        <f t="shared" si="675"/>
        <v>0</v>
      </c>
      <c r="W1474" s="39">
        <f t="shared" si="675"/>
        <v>0</v>
      </c>
      <c r="X1474" s="39">
        <f t="shared" si="675"/>
        <v>0</v>
      </c>
      <c r="Y1474" s="39">
        <f t="shared" si="675"/>
        <v>0</v>
      </c>
      <c r="Z1474" s="39">
        <f t="shared" si="675"/>
        <v>718225.07000000007</v>
      </c>
      <c r="AA1474" s="39">
        <f t="shared" si="675"/>
        <v>274774.92999999993</v>
      </c>
      <c r="AB1474" s="40">
        <f>Z1474/D1474</f>
        <v>0.72328808660624377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6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7">B1475+B1474</f>
        <v>993000</v>
      </c>
      <c r="C1476" s="39">
        <f t="shared" si="677"/>
        <v>0</v>
      </c>
      <c r="D1476" s="39">
        <f t="shared" si="677"/>
        <v>993000</v>
      </c>
      <c r="E1476" s="39">
        <f t="shared" si="677"/>
        <v>137583.63</v>
      </c>
      <c r="F1476" s="39">
        <f t="shared" si="677"/>
        <v>357379.79</v>
      </c>
      <c r="G1476" s="39">
        <f t="shared" si="677"/>
        <v>223261.65</v>
      </c>
      <c r="H1476" s="39">
        <f t="shared" si="677"/>
        <v>0</v>
      </c>
      <c r="I1476" s="39">
        <f t="shared" si="677"/>
        <v>0</v>
      </c>
      <c r="J1476" s="39">
        <f t="shared" si="677"/>
        <v>0</v>
      </c>
      <c r="K1476" s="39">
        <f t="shared" si="677"/>
        <v>0</v>
      </c>
      <c r="L1476" s="39">
        <f t="shared" si="677"/>
        <v>0</v>
      </c>
      <c r="M1476" s="39">
        <f t="shared" si="677"/>
        <v>0</v>
      </c>
      <c r="N1476" s="39">
        <f t="shared" si="677"/>
        <v>46403.33</v>
      </c>
      <c r="O1476" s="39">
        <f t="shared" si="677"/>
        <v>32173.85</v>
      </c>
      <c r="P1476" s="39">
        <f t="shared" si="677"/>
        <v>59006.45</v>
      </c>
      <c r="Q1476" s="39">
        <f t="shared" si="677"/>
        <v>63672.33</v>
      </c>
      <c r="R1476" s="39">
        <f t="shared" si="677"/>
        <v>168573.32</v>
      </c>
      <c r="S1476" s="39">
        <f t="shared" si="677"/>
        <v>125134.14</v>
      </c>
      <c r="T1476" s="39">
        <f t="shared" si="677"/>
        <v>203261.65</v>
      </c>
      <c r="U1476" s="39">
        <f t="shared" si="677"/>
        <v>20000</v>
      </c>
      <c r="V1476" s="39">
        <f t="shared" si="677"/>
        <v>0</v>
      </c>
      <c r="W1476" s="39">
        <f t="shared" si="677"/>
        <v>0</v>
      </c>
      <c r="X1476" s="39">
        <f t="shared" si="677"/>
        <v>0</v>
      </c>
      <c r="Y1476" s="39">
        <f t="shared" si="677"/>
        <v>0</v>
      </c>
      <c r="Z1476" s="39">
        <f t="shared" si="677"/>
        <v>718225.07000000007</v>
      </c>
      <c r="AA1476" s="39">
        <f t="shared" si="677"/>
        <v>274774.92999999993</v>
      </c>
      <c r="AB1476" s="40">
        <f>Z1476/D1476</f>
        <v>0.72328808660624377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2499000</v>
      </c>
      <c r="C1481" s="31">
        <f>[1]consoCURRENT!F34289</f>
        <v>0</v>
      </c>
      <c r="D1481" s="31">
        <f>[1]consoCURRENT!G34289</f>
        <v>2499000</v>
      </c>
      <c r="E1481" s="31">
        <f>[1]consoCURRENT!H34289</f>
        <v>309402.14</v>
      </c>
      <c r="F1481" s="31">
        <f>[1]consoCURRENT!I34289</f>
        <v>482097.23</v>
      </c>
      <c r="G1481" s="31">
        <f>[1]consoCURRENT!J34289</f>
        <v>231587.82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14863.06</v>
      </c>
      <c r="O1481" s="31">
        <f>[1]consoCURRENT!R34289</f>
        <v>206220.31999999998</v>
      </c>
      <c r="P1481" s="31">
        <f>[1]consoCURRENT!S34289</f>
        <v>88318.76</v>
      </c>
      <c r="Q1481" s="31">
        <f>[1]consoCURRENT!T34289</f>
        <v>57012.01</v>
      </c>
      <c r="R1481" s="31">
        <f>[1]consoCURRENT!U34289</f>
        <v>218456.22</v>
      </c>
      <c r="S1481" s="31">
        <f>[1]consoCURRENT!V34289</f>
        <v>206629</v>
      </c>
      <c r="T1481" s="31">
        <f>[1]consoCURRENT!W34289</f>
        <v>184803.10000000003</v>
      </c>
      <c r="U1481" s="31">
        <f>[1]consoCURRENT!X34289</f>
        <v>46784.719999999987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8">SUM(M1481:Y1481)</f>
        <v>1023087.19</v>
      </c>
      <c r="AA1481" s="31">
        <f>D1481-Z1481</f>
        <v>1475912.81</v>
      </c>
      <c r="AB1481" s="37">
        <f>Z1481/D1481</f>
        <v>0.40939863545418165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8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8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79">SUM(B1480:B1483)</f>
        <v>2499000</v>
      </c>
      <c r="C1484" s="39">
        <f t="shared" si="679"/>
        <v>0</v>
      </c>
      <c r="D1484" s="39">
        <f t="shared" si="679"/>
        <v>2499000</v>
      </c>
      <c r="E1484" s="39">
        <f t="shared" si="679"/>
        <v>309402.14</v>
      </c>
      <c r="F1484" s="39">
        <f t="shared" si="679"/>
        <v>482097.23</v>
      </c>
      <c r="G1484" s="39">
        <f t="shared" si="679"/>
        <v>231587.82</v>
      </c>
      <c r="H1484" s="39">
        <f t="shared" si="679"/>
        <v>0</v>
      </c>
      <c r="I1484" s="39">
        <f t="shared" si="679"/>
        <v>0</v>
      </c>
      <c r="J1484" s="39">
        <f t="shared" si="679"/>
        <v>0</v>
      </c>
      <c r="K1484" s="39">
        <f t="shared" si="679"/>
        <v>0</v>
      </c>
      <c r="L1484" s="39">
        <f t="shared" si="679"/>
        <v>0</v>
      </c>
      <c r="M1484" s="39">
        <f t="shared" si="679"/>
        <v>0</v>
      </c>
      <c r="N1484" s="39">
        <f t="shared" si="679"/>
        <v>14863.06</v>
      </c>
      <c r="O1484" s="39">
        <f t="shared" si="679"/>
        <v>206220.31999999998</v>
      </c>
      <c r="P1484" s="39">
        <f t="shared" si="679"/>
        <v>88318.76</v>
      </c>
      <c r="Q1484" s="39">
        <f t="shared" si="679"/>
        <v>57012.01</v>
      </c>
      <c r="R1484" s="39">
        <f t="shared" si="679"/>
        <v>218456.22</v>
      </c>
      <c r="S1484" s="39">
        <f t="shared" si="679"/>
        <v>206629</v>
      </c>
      <c r="T1484" s="39">
        <f t="shared" si="679"/>
        <v>184803.10000000003</v>
      </c>
      <c r="U1484" s="39">
        <f t="shared" si="679"/>
        <v>46784.719999999987</v>
      </c>
      <c r="V1484" s="39">
        <f t="shared" si="679"/>
        <v>0</v>
      </c>
      <c r="W1484" s="39">
        <f t="shared" si="679"/>
        <v>0</v>
      </c>
      <c r="X1484" s="39">
        <f t="shared" si="679"/>
        <v>0</v>
      </c>
      <c r="Y1484" s="39">
        <f t="shared" si="679"/>
        <v>0</v>
      </c>
      <c r="Z1484" s="39">
        <f t="shared" si="679"/>
        <v>1023087.19</v>
      </c>
      <c r="AA1484" s="39">
        <f t="shared" si="679"/>
        <v>1475912.81</v>
      </c>
      <c r="AB1484" s="40">
        <f>Z1484/D1484</f>
        <v>0.40939863545418165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0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1">B1485+B1484</f>
        <v>2499000</v>
      </c>
      <c r="C1486" s="39">
        <f t="shared" si="681"/>
        <v>0</v>
      </c>
      <c r="D1486" s="39">
        <f t="shared" si="681"/>
        <v>2499000</v>
      </c>
      <c r="E1486" s="39">
        <f t="shared" si="681"/>
        <v>309402.14</v>
      </c>
      <c r="F1486" s="39">
        <f t="shared" si="681"/>
        <v>482097.23</v>
      </c>
      <c r="G1486" s="39">
        <f t="shared" si="681"/>
        <v>231587.82</v>
      </c>
      <c r="H1486" s="39">
        <f t="shared" si="681"/>
        <v>0</v>
      </c>
      <c r="I1486" s="39">
        <f t="shared" si="681"/>
        <v>0</v>
      </c>
      <c r="J1486" s="39">
        <f t="shared" si="681"/>
        <v>0</v>
      </c>
      <c r="K1486" s="39">
        <f t="shared" si="681"/>
        <v>0</v>
      </c>
      <c r="L1486" s="39">
        <f t="shared" si="681"/>
        <v>0</v>
      </c>
      <c r="M1486" s="39">
        <f t="shared" si="681"/>
        <v>0</v>
      </c>
      <c r="N1486" s="39">
        <f t="shared" si="681"/>
        <v>14863.06</v>
      </c>
      <c r="O1486" s="39">
        <f t="shared" si="681"/>
        <v>206220.31999999998</v>
      </c>
      <c r="P1486" s="39">
        <f t="shared" si="681"/>
        <v>88318.76</v>
      </c>
      <c r="Q1486" s="39">
        <f t="shared" si="681"/>
        <v>57012.01</v>
      </c>
      <c r="R1486" s="39">
        <f t="shared" si="681"/>
        <v>218456.22</v>
      </c>
      <c r="S1486" s="39">
        <f t="shared" si="681"/>
        <v>206629</v>
      </c>
      <c r="T1486" s="39">
        <f t="shared" si="681"/>
        <v>184803.10000000003</v>
      </c>
      <c r="U1486" s="39">
        <f t="shared" si="681"/>
        <v>46784.719999999987</v>
      </c>
      <c r="V1486" s="39">
        <f t="shared" si="681"/>
        <v>0</v>
      </c>
      <c r="W1486" s="39">
        <f t="shared" si="681"/>
        <v>0</v>
      </c>
      <c r="X1486" s="39">
        <f t="shared" si="681"/>
        <v>0</v>
      </c>
      <c r="Y1486" s="39">
        <f t="shared" si="681"/>
        <v>0</v>
      </c>
      <c r="Z1486" s="39">
        <f t="shared" si="681"/>
        <v>1023087.19</v>
      </c>
      <c r="AA1486" s="39">
        <f t="shared" si="681"/>
        <v>1475912.81</v>
      </c>
      <c r="AB1486" s="40">
        <f>Z1486/D1486</f>
        <v>0.40939863545418165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</row>
    <row r="1489" spans="1:29" s="33" customFormat="1" ht="15" customHeight="1" x14ac:dyDescent="0.25">
      <c r="A1489" s="46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1049000</v>
      </c>
      <c r="C1491" s="31">
        <f>[1]consoCURRENT!F34502</f>
        <v>0</v>
      </c>
      <c r="D1491" s="31">
        <f>[1]consoCURRENT!G34502</f>
        <v>1049000</v>
      </c>
      <c r="E1491" s="31">
        <f>[1]consoCURRENT!H34502</f>
        <v>113182.59</v>
      </c>
      <c r="F1491" s="31">
        <f>[1]consoCURRENT!I34502</f>
        <v>366263.11</v>
      </c>
      <c r="G1491" s="31">
        <f>[1]consoCURRENT!J34502</f>
        <v>204958.35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54913.599999999999</v>
      </c>
      <c r="P1491" s="31">
        <f>[1]consoCURRENT!S34502</f>
        <v>58268.990000000005</v>
      </c>
      <c r="Q1491" s="31">
        <f>[1]consoCURRENT!T34502</f>
        <v>175992.35</v>
      </c>
      <c r="R1491" s="31">
        <f>[1]consoCURRENT!U34502</f>
        <v>109985.29000000001</v>
      </c>
      <c r="S1491" s="31">
        <f>[1]consoCURRENT!V34502</f>
        <v>80285.47</v>
      </c>
      <c r="T1491" s="31">
        <f>[1]consoCURRENT!W34502</f>
        <v>90615.540000000008</v>
      </c>
      <c r="U1491" s="31">
        <f>[1]consoCURRENT!X34502</f>
        <v>114342.81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2">SUM(M1491:Y1491)</f>
        <v>684404.05</v>
      </c>
      <c r="AA1491" s="31">
        <f>D1491-Z1491</f>
        <v>364595.94999999995</v>
      </c>
      <c r="AB1491" s="37">
        <f>Z1491/D1491</f>
        <v>0.65243474737845575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2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2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3">SUM(B1490:B1493)</f>
        <v>1049000</v>
      </c>
      <c r="C1494" s="39">
        <f t="shared" si="683"/>
        <v>0</v>
      </c>
      <c r="D1494" s="39">
        <f t="shared" si="683"/>
        <v>1049000</v>
      </c>
      <c r="E1494" s="39">
        <f t="shared" si="683"/>
        <v>113182.59</v>
      </c>
      <c r="F1494" s="39">
        <f t="shared" si="683"/>
        <v>366263.11</v>
      </c>
      <c r="G1494" s="39">
        <f t="shared" si="683"/>
        <v>204958.35</v>
      </c>
      <c r="H1494" s="39">
        <f t="shared" si="683"/>
        <v>0</v>
      </c>
      <c r="I1494" s="39">
        <f t="shared" si="683"/>
        <v>0</v>
      </c>
      <c r="J1494" s="39">
        <f t="shared" si="683"/>
        <v>0</v>
      </c>
      <c r="K1494" s="39">
        <f t="shared" si="683"/>
        <v>0</v>
      </c>
      <c r="L1494" s="39">
        <f t="shared" si="683"/>
        <v>0</v>
      </c>
      <c r="M1494" s="39">
        <f t="shared" si="683"/>
        <v>0</v>
      </c>
      <c r="N1494" s="39">
        <f t="shared" si="683"/>
        <v>0</v>
      </c>
      <c r="O1494" s="39">
        <f t="shared" si="683"/>
        <v>54913.599999999999</v>
      </c>
      <c r="P1494" s="39">
        <f t="shared" si="683"/>
        <v>58268.990000000005</v>
      </c>
      <c r="Q1494" s="39">
        <f t="shared" si="683"/>
        <v>175992.35</v>
      </c>
      <c r="R1494" s="39">
        <f t="shared" si="683"/>
        <v>109985.29000000001</v>
      </c>
      <c r="S1494" s="39">
        <f t="shared" si="683"/>
        <v>80285.47</v>
      </c>
      <c r="T1494" s="39">
        <f t="shared" si="683"/>
        <v>90615.540000000008</v>
      </c>
      <c r="U1494" s="39">
        <f t="shared" si="683"/>
        <v>114342.81</v>
      </c>
      <c r="V1494" s="39">
        <f t="shared" si="683"/>
        <v>0</v>
      </c>
      <c r="W1494" s="39">
        <f t="shared" si="683"/>
        <v>0</v>
      </c>
      <c r="X1494" s="39">
        <f t="shared" si="683"/>
        <v>0</v>
      </c>
      <c r="Y1494" s="39">
        <f t="shared" si="683"/>
        <v>0</v>
      </c>
      <c r="Z1494" s="39">
        <f t="shared" si="683"/>
        <v>684404.05</v>
      </c>
      <c r="AA1494" s="39">
        <f t="shared" si="683"/>
        <v>364595.94999999995</v>
      </c>
      <c r="AB1494" s="40">
        <f>Z1494/D1494</f>
        <v>0.65243474737845575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4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5">B1495+B1494</f>
        <v>1049000</v>
      </c>
      <c r="C1496" s="39">
        <f t="shared" si="685"/>
        <v>0</v>
      </c>
      <c r="D1496" s="39">
        <f t="shared" si="685"/>
        <v>1049000</v>
      </c>
      <c r="E1496" s="39">
        <f t="shared" si="685"/>
        <v>113182.59</v>
      </c>
      <c r="F1496" s="39">
        <f t="shared" si="685"/>
        <v>366263.11</v>
      </c>
      <c r="G1496" s="39">
        <f t="shared" si="685"/>
        <v>204958.35</v>
      </c>
      <c r="H1496" s="39">
        <f t="shared" si="685"/>
        <v>0</v>
      </c>
      <c r="I1496" s="39">
        <f t="shared" si="685"/>
        <v>0</v>
      </c>
      <c r="J1496" s="39">
        <f t="shared" si="685"/>
        <v>0</v>
      </c>
      <c r="K1496" s="39">
        <f t="shared" si="685"/>
        <v>0</v>
      </c>
      <c r="L1496" s="39">
        <f t="shared" si="685"/>
        <v>0</v>
      </c>
      <c r="M1496" s="39">
        <f t="shared" si="685"/>
        <v>0</v>
      </c>
      <c r="N1496" s="39">
        <f t="shared" si="685"/>
        <v>0</v>
      </c>
      <c r="O1496" s="39">
        <f t="shared" si="685"/>
        <v>54913.599999999999</v>
      </c>
      <c r="P1496" s="39">
        <f t="shared" si="685"/>
        <v>58268.990000000005</v>
      </c>
      <c r="Q1496" s="39">
        <f t="shared" si="685"/>
        <v>175992.35</v>
      </c>
      <c r="R1496" s="39">
        <f t="shared" si="685"/>
        <v>109985.29000000001</v>
      </c>
      <c r="S1496" s="39">
        <f t="shared" si="685"/>
        <v>80285.47</v>
      </c>
      <c r="T1496" s="39">
        <f t="shared" si="685"/>
        <v>90615.540000000008</v>
      </c>
      <c r="U1496" s="39">
        <f t="shared" si="685"/>
        <v>114342.81</v>
      </c>
      <c r="V1496" s="39">
        <f t="shared" si="685"/>
        <v>0</v>
      </c>
      <c r="W1496" s="39">
        <f t="shared" si="685"/>
        <v>0</v>
      </c>
      <c r="X1496" s="39">
        <f t="shared" si="685"/>
        <v>0</v>
      </c>
      <c r="Y1496" s="39">
        <f t="shared" si="685"/>
        <v>0</v>
      </c>
      <c r="Z1496" s="39">
        <f t="shared" si="685"/>
        <v>684404.05</v>
      </c>
      <c r="AA1496" s="39">
        <f t="shared" si="685"/>
        <v>364595.94999999995</v>
      </c>
      <c r="AB1496" s="40">
        <f>Z1496/D1496</f>
        <v>0.65243474737845575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1409000</v>
      </c>
      <c r="C1501" s="31">
        <f>[1]consoCURRENT!F34715</f>
        <v>0</v>
      </c>
      <c r="D1501" s="31">
        <f>[1]consoCURRENT!G34715</f>
        <v>1409000</v>
      </c>
      <c r="E1501" s="31">
        <f>[1]consoCURRENT!H34715</f>
        <v>162197.79000000004</v>
      </c>
      <c r="F1501" s="31">
        <f>[1]consoCURRENT!I34715</f>
        <v>312247.75</v>
      </c>
      <c r="G1501" s="31">
        <f>[1]consoCURRENT!J34715</f>
        <v>448997.26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53597.380000000005</v>
      </c>
      <c r="O1501" s="31">
        <f>[1]consoCURRENT!R34715</f>
        <v>65710.77</v>
      </c>
      <c r="P1501" s="31">
        <f>[1]consoCURRENT!S34715</f>
        <v>42889.64</v>
      </c>
      <c r="Q1501" s="31">
        <f>[1]consoCURRENT!T34715</f>
        <v>49297.75</v>
      </c>
      <c r="R1501" s="31">
        <f>[1]consoCURRENT!U34715</f>
        <v>15000</v>
      </c>
      <c r="S1501" s="31">
        <f>[1]consoCURRENT!V34715</f>
        <v>247950</v>
      </c>
      <c r="T1501" s="31">
        <f>[1]consoCURRENT!W34715</f>
        <v>33252.800000000003</v>
      </c>
      <c r="U1501" s="31">
        <f>[1]consoCURRENT!X34715</f>
        <v>415744.46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6">SUM(M1501:Y1501)</f>
        <v>923442.8</v>
      </c>
      <c r="AA1501" s="31">
        <f>D1501-Z1501</f>
        <v>485557.19999999995</v>
      </c>
      <c r="AB1501" s="37">
        <f>Z1501/D1501</f>
        <v>0.65538878637331444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6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6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7">SUM(B1500:B1503)</f>
        <v>1409000</v>
      </c>
      <c r="C1504" s="39">
        <f t="shared" si="687"/>
        <v>0</v>
      </c>
      <c r="D1504" s="39">
        <f t="shared" si="687"/>
        <v>1409000</v>
      </c>
      <c r="E1504" s="39">
        <f t="shared" si="687"/>
        <v>162197.79000000004</v>
      </c>
      <c r="F1504" s="39">
        <f t="shared" si="687"/>
        <v>312247.75</v>
      </c>
      <c r="G1504" s="39">
        <f t="shared" si="687"/>
        <v>448997.26</v>
      </c>
      <c r="H1504" s="39">
        <f t="shared" si="687"/>
        <v>0</v>
      </c>
      <c r="I1504" s="39">
        <f t="shared" si="687"/>
        <v>0</v>
      </c>
      <c r="J1504" s="39">
        <f t="shared" si="687"/>
        <v>0</v>
      </c>
      <c r="K1504" s="39">
        <f t="shared" si="687"/>
        <v>0</v>
      </c>
      <c r="L1504" s="39">
        <f t="shared" si="687"/>
        <v>0</v>
      </c>
      <c r="M1504" s="39">
        <f t="shared" si="687"/>
        <v>0</v>
      </c>
      <c r="N1504" s="39">
        <f t="shared" si="687"/>
        <v>53597.380000000005</v>
      </c>
      <c r="O1504" s="39">
        <f t="shared" si="687"/>
        <v>65710.77</v>
      </c>
      <c r="P1504" s="39">
        <f t="shared" si="687"/>
        <v>42889.64</v>
      </c>
      <c r="Q1504" s="39">
        <f t="shared" si="687"/>
        <v>49297.75</v>
      </c>
      <c r="R1504" s="39">
        <f t="shared" si="687"/>
        <v>15000</v>
      </c>
      <c r="S1504" s="39">
        <f t="shared" si="687"/>
        <v>247950</v>
      </c>
      <c r="T1504" s="39">
        <f t="shared" si="687"/>
        <v>33252.800000000003</v>
      </c>
      <c r="U1504" s="39">
        <f t="shared" si="687"/>
        <v>415744.46</v>
      </c>
      <c r="V1504" s="39">
        <f t="shared" si="687"/>
        <v>0</v>
      </c>
      <c r="W1504" s="39">
        <f t="shared" si="687"/>
        <v>0</v>
      </c>
      <c r="X1504" s="39">
        <f t="shared" si="687"/>
        <v>0</v>
      </c>
      <c r="Y1504" s="39">
        <f t="shared" si="687"/>
        <v>0</v>
      </c>
      <c r="Z1504" s="39">
        <f t="shared" si="687"/>
        <v>923442.8</v>
      </c>
      <c r="AA1504" s="39">
        <f t="shared" si="687"/>
        <v>485557.19999999995</v>
      </c>
      <c r="AB1504" s="40">
        <f>Z1504/D1504</f>
        <v>0.65538878637331444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8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89">B1505+B1504</f>
        <v>1409000</v>
      </c>
      <c r="C1506" s="39">
        <f t="shared" si="689"/>
        <v>0</v>
      </c>
      <c r="D1506" s="39">
        <f t="shared" si="689"/>
        <v>1409000</v>
      </c>
      <c r="E1506" s="39">
        <f t="shared" si="689"/>
        <v>162197.79000000004</v>
      </c>
      <c r="F1506" s="39">
        <f t="shared" si="689"/>
        <v>312247.75</v>
      </c>
      <c r="G1506" s="39">
        <f t="shared" si="689"/>
        <v>448997.26</v>
      </c>
      <c r="H1506" s="39">
        <f t="shared" si="689"/>
        <v>0</v>
      </c>
      <c r="I1506" s="39">
        <f t="shared" si="689"/>
        <v>0</v>
      </c>
      <c r="J1506" s="39">
        <f t="shared" si="689"/>
        <v>0</v>
      </c>
      <c r="K1506" s="39">
        <f t="shared" si="689"/>
        <v>0</v>
      </c>
      <c r="L1506" s="39">
        <f t="shared" si="689"/>
        <v>0</v>
      </c>
      <c r="M1506" s="39">
        <f t="shared" si="689"/>
        <v>0</v>
      </c>
      <c r="N1506" s="39">
        <f t="shared" si="689"/>
        <v>53597.380000000005</v>
      </c>
      <c r="O1506" s="39">
        <f t="shared" si="689"/>
        <v>65710.77</v>
      </c>
      <c r="P1506" s="39">
        <f t="shared" si="689"/>
        <v>42889.64</v>
      </c>
      <c r="Q1506" s="39">
        <f t="shared" si="689"/>
        <v>49297.75</v>
      </c>
      <c r="R1506" s="39">
        <f t="shared" si="689"/>
        <v>15000</v>
      </c>
      <c r="S1506" s="39">
        <f t="shared" si="689"/>
        <v>247950</v>
      </c>
      <c r="T1506" s="39">
        <f t="shared" si="689"/>
        <v>33252.800000000003</v>
      </c>
      <c r="U1506" s="39">
        <f t="shared" si="689"/>
        <v>415744.46</v>
      </c>
      <c r="V1506" s="39">
        <f t="shared" si="689"/>
        <v>0</v>
      </c>
      <c r="W1506" s="39">
        <f t="shared" si="689"/>
        <v>0</v>
      </c>
      <c r="X1506" s="39">
        <f t="shared" si="689"/>
        <v>0</v>
      </c>
      <c r="Y1506" s="39">
        <f t="shared" si="689"/>
        <v>0</v>
      </c>
      <c r="Z1506" s="39">
        <f t="shared" si="689"/>
        <v>923442.8</v>
      </c>
      <c r="AA1506" s="39">
        <f t="shared" si="689"/>
        <v>485557.19999999995</v>
      </c>
      <c r="AB1506" s="40">
        <f>Z1506/D1506</f>
        <v>0.65538878637331444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997000</v>
      </c>
      <c r="C1511" s="31">
        <f>[1]consoCURRENT!F34928</f>
        <v>0</v>
      </c>
      <c r="D1511" s="31">
        <f>[1]consoCURRENT!G34928</f>
        <v>997000</v>
      </c>
      <c r="E1511" s="31">
        <f>[1]consoCURRENT!H34928</f>
        <v>178047.97000000003</v>
      </c>
      <c r="F1511" s="31">
        <f>[1]consoCURRENT!I34928</f>
        <v>295263.93</v>
      </c>
      <c r="G1511" s="31">
        <f>[1]consoCURRENT!J34928</f>
        <v>114314.43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134898.92000000001</v>
      </c>
      <c r="P1511" s="31">
        <f>[1]consoCURRENT!S34928</f>
        <v>43149.05</v>
      </c>
      <c r="Q1511" s="31">
        <f>[1]consoCURRENT!T34928</f>
        <v>40897.78</v>
      </c>
      <c r="R1511" s="31">
        <f>[1]consoCURRENT!U34928</f>
        <v>86417.819999999992</v>
      </c>
      <c r="S1511" s="31">
        <f>[1]consoCURRENT!V34928</f>
        <v>167948.33000000002</v>
      </c>
      <c r="T1511" s="31">
        <f>[1]consoCURRENT!W34928</f>
        <v>49547.07</v>
      </c>
      <c r="U1511" s="31">
        <f>[1]consoCURRENT!X34928</f>
        <v>64767.360000000001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0">SUM(M1511:Y1511)</f>
        <v>587626.33000000007</v>
      </c>
      <c r="AA1511" s="31">
        <f>D1511-Z1511</f>
        <v>409373.66999999993</v>
      </c>
      <c r="AB1511" s="37">
        <f>Z1511/D1511</f>
        <v>0.58939451354062189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0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0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1">SUM(B1510:B1513)</f>
        <v>997000</v>
      </c>
      <c r="C1514" s="39">
        <f t="shared" si="691"/>
        <v>0</v>
      </c>
      <c r="D1514" s="39">
        <f t="shared" si="691"/>
        <v>997000</v>
      </c>
      <c r="E1514" s="39">
        <f t="shared" si="691"/>
        <v>178047.97000000003</v>
      </c>
      <c r="F1514" s="39">
        <f t="shared" si="691"/>
        <v>295263.93</v>
      </c>
      <c r="G1514" s="39">
        <f t="shared" si="691"/>
        <v>114314.43</v>
      </c>
      <c r="H1514" s="39">
        <f t="shared" si="691"/>
        <v>0</v>
      </c>
      <c r="I1514" s="39">
        <f t="shared" si="691"/>
        <v>0</v>
      </c>
      <c r="J1514" s="39">
        <f t="shared" si="691"/>
        <v>0</v>
      </c>
      <c r="K1514" s="39">
        <f t="shared" si="691"/>
        <v>0</v>
      </c>
      <c r="L1514" s="39">
        <f t="shared" si="691"/>
        <v>0</v>
      </c>
      <c r="M1514" s="39">
        <f t="shared" si="691"/>
        <v>0</v>
      </c>
      <c r="N1514" s="39">
        <f t="shared" si="691"/>
        <v>0</v>
      </c>
      <c r="O1514" s="39">
        <f t="shared" si="691"/>
        <v>134898.92000000001</v>
      </c>
      <c r="P1514" s="39">
        <f t="shared" si="691"/>
        <v>43149.05</v>
      </c>
      <c r="Q1514" s="39">
        <f t="shared" si="691"/>
        <v>40897.78</v>
      </c>
      <c r="R1514" s="39">
        <f t="shared" si="691"/>
        <v>86417.819999999992</v>
      </c>
      <c r="S1514" s="39">
        <f t="shared" si="691"/>
        <v>167948.33000000002</v>
      </c>
      <c r="T1514" s="39">
        <f t="shared" si="691"/>
        <v>49547.07</v>
      </c>
      <c r="U1514" s="39">
        <f t="shared" si="691"/>
        <v>64767.360000000001</v>
      </c>
      <c r="V1514" s="39">
        <f t="shared" si="691"/>
        <v>0</v>
      </c>
      <c r="W1514" s="39">
        <f t="shared" si="691"/>
        <v>0</v>
      </c>
      <c r="X1514" s="39">
        <f t="shared" si="691"/>
        <v>0</v>
      </c>
      <c r="Y1514" s="39">
        <f t="shared" si="691"/>
        <v>0</v>
      </c>
      <c r="Z1514" s="39">
        <f t="shared" si="691"/>
        <v>587626.33000000007</v>
      </c>
      <c r="AA1514" s="39">
        <f t="shared" si="691"/>
        <v>409373.66999999993</v>
      </c>
      <c r="AB1514" s="40">
        <f>Z1514/D1514</f>
        <v>0.58939451354062189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2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3">B1515+B1514</f>
        <v>997000</v>
      </c>
      <c r="C1516" s="39">
        <f t="shared" si="693"/>
        <v>0</v>
      </c>
      <c r="D1516" s="39">
        <f t="shared" si="693"/>
        <v>997000</v>
      </c>
      <c r="E1516" s="39">
        <f t="shared" si="693"/>
        <v>178047.97000000003</v>
      </c>
      <c r="F1516" s="39">
        <f t="shared" si="693"/>
        <v>295263.93</v>
      </c>
      <c r="G1516" s="39">
        <f t="shared" si="693"/>
        <v>114314.43</v>
      </c>
      <c r="H1516" s="39">
        <f t="shared" si="693"/>
        <v>0</v>
      </c>
      <c r="I1516" s="39">
        <f t="shared" si="693"/>
        <v>0</v>
      </c>
      <c r="J1516" s="39">
        <f t="shared" si="693"/>
        <v>0</v>
      </c>
      <c r="K1516" s="39">
        <f t="shared" si="693"/>
        <v>0</v>
      </c>
      <c r="L1516" s="39">
        <f t="shared" si="693"/>
        <v>0</v>
      </c>
      <c r="M1516" s="39">
        <f t="shared" si="693"/>
        <v>0</v>
      </c>
      <c r="N1516" s="39">
        <f t="shared" si="693"/>
        <v>0</v>
      </c>
      <c r="O1516" s="39">
        <f t="shared" si="693"/>
        <v>134898.92000000001</v>
      </c>
      <c r="P1516" s="39">
        <f t="shared" si="693"/>
        <v>43149.05</v>
      </c>
      <c r="Q1516" s="39">
        <f t="shared" si="693"/>
        <v>40897.78</v>
      </c>
      <c r="R1516" s="39">
        <f t="shared" si="693"/>
        <v>86417.819999999992</v>
      </c>
      <c r="S1516" s="39">
        <f t="shared" si="693"/>
        <v>167948.33000000002</v>
      </c>
      <c r="T1516" s="39">
        <f t="shared" si="693"/>
        <v>49547.07</v>
      </c>
      <c r="U1516" s="39">
        <f t="shared" si="693"/>
        <v>64767.360000000001</v>
      </c>
      <c r="V1516" s="39">
        <f t="shared" si="693"/>
        <v>0</v>
      </c>
      <c r="W1516" s="39">
        <f t="shared" si="693"/>
        <v>0</v>
      </c>
      <c r="X1516" s="39">
        <f t="shared" si="693"/>
        <v>0</v>
      </c>
      <c r="Y1516" s="39">
        <f t="shared" si="693"/>
        <v>0</v>
      </c>
      <c r="Z1516" s="39">
        <f t="shared" si="693"/>
        <v>587626.33000000007</v>
      </c>
      <c r="AA1516" s="39">
        <f t="shared" si="693"/>
        <v>409373.66999999993</v>
      </c>
      <c r="AB1516" s="40">
        <f>Z1516/D1516</f>
        <v>0.58939451354062189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1073000</v>
      </c>
      <c r="C1521" s="31">
        <f>[1]consoCURRENT!F35141</f>
        <v>0</v>
      </c>
      <c r="D1521" s="31">
        <f>[1]consoCURRENT!G35141</f>
        <v>1073000</v>
      </c>
      <c r="E1521" s="31">
        <f>[1]consoCURRENT!H35141</f>
        <v>270419.98</v>
      </c>
      <c r="F1521" s="31">
        <f>[1]consoCURRENT!I35141</f>
        <v>451442.79000000004</v>
      </c>
      <c r="G1521" s="31">
        <f>[1]consoCURRENT!J35141</f>
        <v>9560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198419.98</v>
      </c>
      <c r="O1521" s="31">
        <f>[1]consoCURRENT!R35141</f>
        <v>28000</v>
      </c>
      <c r="P1521" s="31">
        <f>[1]consoCURRENT!S35141</f>
        <v>44000</v>
      </c>
      <c r="Q1521" s="31">
        <f>[1]consoCURRENT!T35141</f>
        <v>0</v>
      </c>
      <c r="R1521" s="31">
        <f>[1]consoCURRENT!U35141</f>
        <v>192000</v>
      </c>
      <c r="S1521" s="31">
        <f>[1]consoCURRENT!V35141</f>
        <v>259442.79</v>
      </c>
      <c r="T1521" s="31">
        <f>[1]consoCURRENT!W35141</f>
        <v>0</v>
      </c>
      <c r="U1521" s="31">
        <f>[1]consoCURRENT!X35141</f>
        <v>9560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4">SUM(M1521:Y1521)</f>
        <v>731422.77</v>
      </c>
      <c r="AA1521" s="31">
        <f>D1521-Z1521</f>
        <v>341577.23</v>
      </c>
      <c r="AB1521" s="37">
        <f>Z1521/D1521</f>
        <v>0.6816614818266542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4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4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5">SUM(B1520:B1523)</f>
        <v>1073000</v>
      </c>
      <c r="C1524" s="39">
        <f t="shared" si="695"/>
        <v>0</v>
      </c>
      <c r="D1524" s="39">
        <f t="shared" si="695"/>
        <v>1073000</v>
      </c>
      <c r="E1524" s="39">
        <f t="shared" si="695"/>
        <v>270419.98</v>
      </c>
      <c r="F1524" s="39">
        <f t="shared" si="695"/>
        <v>451442.79000000004</v>
      </c>
      <c r="G1524" s="39">
        <f t="shared" si="695"/>
        <v>9560</v>
      </c>
      <c r="H1524" s="39">
        <f t="shared" si="695"/>
        <v>0</v>
      </c>
      <c r="I1524" s="39">
        <f t="shared" si="695"/>
        <v>0</v>
      </c>
      <c r="J1524" s="39">
        <f t="shared" si="695"/>
        <v>0</v>
      </c>
      <c r="K1524" s="39">
        <f t="shared" si="695"/>
        <v>0</v>
      </c>
      <c r="L1524" s="39">
        <f t="shared" si="695"/>
        <v>0</v>
      </c>
      <c r="M1524" s="39">
        <f t="shared" si="695"/>
        <v>0</v>
      </c>
      <c r="N1524" s="39">
        <f t="shared" si="695"/>
        <v>198419.98</v>
      </c>
      <c r="O1524" s="39">
        <f t="shared" si="695"/>
        <v>28000</v>
      </c>
      <c r="P1524" s="39">
        <f t="shared" si="695"/>
        <v>44000</v>
      </c>
      <c r="Q1524" s="39">
        <f t="shared" si="695"/>
        <v>0</v>
      </c>
      <c r="R1524" s="39">
        <f t="shared" si="695"/>
        <v>192000</v>
      </c>
      <c r="S1524" s="39">
        <f t="shared" si="695"/>
        <v>259442.79</v>
      </c>
      <c r="T1524" s="39">
        <f t="shared" si="695"/>
        <v>0</v>
      </c>
      <c r="U1524" s="39">
        <f t="shared" si="695"/>
        <v>9560</v>
      </c>
      <c r="V1524" s="39">
        <f t="shared" si="695"/>
        <v>0</v>
      </c>
      <c r="W1524" s="39">
        <f t="shared" si="695"/>
        <v>0</v>
      </c>
      <c r="X1524" s="39">
        <f t="shared" si="695"/>
        <v>0</v>
      </c>
      <c r="Y1524" s="39">
        <f t="shared" si="695"/>
        <v>0</v>
      </c>
      <c r="Z1524" s="39">
        <f t="shared" si="695"/>
        <v>731422.77</v>
      </c>
      <c r="AA1524" s="39">
        <f t="shared" si="695"/>
        <v>341577.23</v>
      </c>
      <c r="AB1524" s="40">
        <f>Z1524/D1524</f>
        <v>0.6816614818266542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6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7">B1525+B1524</f>
        <v>1073000</v>
      </c>
      <c r="C1526" s="39">
        <f t="shared" si="697"/>
        <v>0</v>
      </c>
      <c r="D1526" s="39">
        <f t="shared" si="697"/>
        <v>1073000</v>
      </c>
      <c r="E1526" s="39">
        <f t="shared" si="697"/>
        <v>270419.98</v>
      </c>
      <c r="F1526" s="39">
        <f t="shared" si="697"/>
        <v>451442.79000000004</v>
      </c>
      <c r="G1526" s="39">
        <f t="shared" si="697"/>
        <v>9560</v>
      </c>
      <c r="H1526" s="39">
        <f t="shared" si="697"/>
        <v>0</v>
      </c>
      <c r="I1526" s="39">
        <f t="shared" si="697"/>
        <v>0</v>
      </c>
      <c r="J1526" s="39">
        <f t="shared" si="697"/>
        <v>0</v>
      </c>
      <c r="K1526" s="39">
        <f t="shared" si="697"/>
        <v>0</v>
      </c>
      <c r="L1526" s="39">
        <f t="shared" si="697"/>
        <v>0</v>
      </c>
      <c r="M1526" s="39">
        <f t="shared" si="697"/>
        <v>0</v>
      </c>
      <c r="N1526" s="39">
        <f t="shared" si="697"/>
        <v>198419.98</v>
      </c>
      <c r="O1526" s="39">
        <f t="shared" si="697"/>
        <v>28000</v>
      </c>
      <c r="P1526" s="39">
        <f t="shared" si="697"/>
        <v>44000</v>
      </c>
      <c r="Q1526" s="39">
        <f t="shared" si="697"/>
        <v>0</v>
      </c>
      <c r="R1526" s="39">
        <f t="shared" si="697"/>
        <v>192000</v>
      </c>
      <c r="S1526" s="39">
        <f t="shared" si="697"/>
        <v>259442.79</v>
      </c>
      <c r="T1526" s="39">
        <f t="shared" si="697"/>
        <v>0</v>
      </c>
      <c r="U1526" s="39">
        <f t="shared" si="697"/>
        <v>9560</v>
      </c>
      <c r="V1526" s="39">
        <f t="shared" si="697"/>
        <v>0</v>
      </c>
      <c r="W1526" s="39">
        <f t="shared" si="697"/>
        <v>0</v>
      </c>
      <c r="X1526" s="39">
        <f t="shared" si="697"/>
        <v>0</v>
      </c>
      <c r="Y1526" s="39">
        <f t="shared" si="697"/>
        <v>0</v>
      </c>
      <c r="Z1526" s="39">
        <f t="shared" si="697"/>
        <v>731422.77</v>
      </c>
      <c r="AA1526" s="39">
        <f t="shared" si="697"/>
        <v>341577.23</v>
      </c>
      <c r="AB1526" s="40">
        <f>Z1526/D1526</f>
        <v>0.6816614818266542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941000</v>
      </c>
      <c r="C1531" s="31">
        <f>[1]consoCURRENT!F35354</f>
        <v>0</v>
      </c>
      <c r="D1531" s="31">
        <f>[1]consoCURRENT!G35354</f>
        <v>941000</v>
      </c>
      <c r="E1531" s="31">
        <f>[1]consoCURRENT!H35354</f>
        <v>102090.02</v>
      </c>
      <c r="F1531" s="31">
        <f>[1]consoCURRENT!I35354</f>
        <v>244370.02</v>
      </c>
      <c r="G1531" s="31">
        <f>[1]consoCURRENT!J35354</f>
        <v>289303.67999999999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62806.68</v>
      </c>
      <c r="P1531" s="31">
        <f>[1]consoCURRENT!S35354</f>
        <v>39283.339999999997</v>
      </c>
      <c r="Q1531" s="31">
        <f>[1]consoCURRENT!T35354</f>
        <v>39903.339999999997</v>
      </c>
      <c r="R1531" s="31">
        <f>[1]consoCURRENT!U35354</f>
        <v>43063.34</v>
      </c>
      <c r="S1531" s="31">
        <f>[1]consoCURRENT!V35354</f>
        <v>161403.34</v>
      </c>
      <c r="T1531" s="31">
        <f>[1]consoCURRENT!W35354</f>
        <v>221157</v>
      </c>
      <c r="U1531" s="31">
        <f>[1]consoCURRENT!X35354</f>
        <v>68146.679999999993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8">SUM(M1531:Y1531)</f>
        <v>635763.72</v>
      </c>
      <c r="AA1531" s="31">
        <f>D1531-Z1531</f>
        <v>305236.28000000003</v>
      </c>
      <c r="AB1531" s="37">
        <f>Z1531/D1531</f>
        <v>0.67562563230605732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8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8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699">SUM(B1530:B1533)</f>
        <v>941000</v>
      </c>
      <c r="C1534" s="39">
        <f t="shared" si="699"/>
        <v>0</v>
      </c>
      <c r="D1534" s="39">
        <f t="shared" si="699"/>
        <v>941000</v>
      </c>
      <c r="E1534" s="39">
        <f t="shared" si="699"/>
        <v>102090.02</v>
      </c>
      <c r="F1534" s="39">
        <f t="shared" si="699"/>
        <v>244370.02</v>
      </c>
      <c r="G1534" s="39">
        <f t="shared" si="699"/>
        <v>289303.67999999999</v>
      </c>
      <c r="H1534" s="39">
        <f t="shared" si="699"/>
        <v>0</v>
      </c>
      <c r="I1534" s="39">
        <f t="shared" si="699"/>
        <v>0</v>
      </c>
      <c r="J1534" s="39">
        <f t="shared" si="699"/>
        <v>0</v>
      </c>
      <c r="K1534" s="39">
        <f t="shared" si="699"/>
        <v>0</v>
      </c>
      <c r="L1534" s="39">
        <f t="shared" si="699"/>
        <v>0</v>
      </c>
      <c r="M1534" s="39">
        <f t="shared" si="699"/>
        <v>0</v>
      </c>
      <c r="N1534" s="39">
        <f t="shared" si="699"/>
        <v>0</v>
      </c>
      <c r="O1534" s="39">
        <f t="shared" si="699"/>
        <v>62806.68</v>
      </c>
      <c r="P1534" s="39">
        <f t="shared" si="699"/>
        <v>39283.339999999997</v>
      </c>
      <c r="Q1534" s="39">
        <f t="shared" si="699"/>
        <v>39903.339999999997</v>
      </c>
      <c r="R1534" s="39">
        <f t="shared" si="699"/>
        <v>43063.34</v>
      </c>
      <c r="S1534" s="39">
        <f t="shared" si="699"/>
        <v>161403.34</v>
      </c>
      <c r="T1534" s="39">
        <f t="shared" si="699"/>
        <v>221157</v>
      </c>
      <c r="U1534" s="39">
        <f t="shared" si="699"/>
        <v>68146.679999999993</v>
      </c>
      <c r="V1534" s="39">
        <f t="shared" si="699"/>
        <v>0</v>
      </c>
      <c r="W1534" s="39">
        <f t="shared" si="699"/>
        <v>0</v>
      </c>
      <c r="X1534" s="39">
        <f t="shared" si="699"/>
        <v>0</v>
      </c>
      <c r="Y1534" s="39">
        <f t="shared" si="699"/>
        <v>0</v>
      </c>
      <c r="Z1534" s="39">
        <f t="shared" si="699"/>
        <v>635763.72</v>
      </c>
      <c r="AA1534" s="39">
        <f t="shared" si="699"/>
        <v>305236.28000000003</v>
      </c>
      <c r="AB1534" s="40">
        <f>Z1534/D1534</f>
        <v>0.67562563230605732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0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1">B1535+B1534</f>
        <v>941000</v>
      </c>
      <c r="C1536" s="39">
        <f t="shared" si="701"/>
        <v>0</v>
      </c>
      <c r="D1536" s="39">
        <f t="shared" si="701"/>
        <v>941000</v>
      </c>
      <c r="E1536" s="39">
        <f t="shared" si="701"/>
        <v>102090.02</v>
      </c>
      <c r="F1536" s="39">
        <f t="shared" si="701"/>
        <v>244370.02</v>
      </c>
      <c r="G1536" s="39">
        <f t="shared" si="701"/>
        <v>289303.67999999999</v>
      </c>
      <c r="H1536" s="39">
        <f t="shared" si="701"/>
        <v>0</v>
      </c>
      <c r="I1536" s="39">
        <f t="shared" si="701"/>
        <v>0</v>
      </c>
      <c r="J1536" s="39">
        <f t="shared" si="701"/>
        <v>0</v>
      </c>
      <c r="K1536" s="39">
        <f t="shared" si="701"/>
        <v>0</v>
      </c>
      <c r="L1536" s="39">
        <f t="shared" si="701"/>
        <v>0</v>
      </c>
      <c r="M1536" s="39">
        <f t="shared" si="701"/>
        <v>0</v>
      </c>
      <c r="N1536" s="39">
        <f t="shared" si="701"/>
        <v>0</v>
      </c>
      <c r="O1536" s="39">
        <f t="shared" si="701"/>
        <v>62806.68</v>
      </c>
      <c r="P1536" s="39">
        <f t="shared" si="701"/>
        <v>39283.339999999997</v>
      </c>
      <c r="Q1536" s="39">
        <f t="shared" si="701"/>
        <v>39903.339999999997</v>
      </c>
      <c r="R1536" s="39">
        <f t="shared" si="701"/>
        <v>43063.34</v>
      </c>
      <c r="S1536" s="39">
        <f t="shared" si="701"/>
        <v>161403.34</v>
      </c>
      <c r="T1536" s="39">
        <f t="shared" si="701"/>
        <v>221157</v>
      </c>
      <c r="U1536" s="39">
        <f t="shared" si="701"/>
        <v>68146.679999999993</v>
      </c>
      <c r="V1536" s="39">
        <f t="shared" si="701"/>
        <v>0</v>
      </c>
      <c r="W1536" s="39">
        <f t="shared" si="701"/>
        <v>0</v>
      </c>
      <c r="X1536" s="39">
        <f t="shared" si="701"/>
        <v>0</v>
      </c>
      <c r="Y1536" s="39">
        <f t="shared" si="701"/>
        <v>0</v>
      </c>
      <c r="Z1536" s="39">
        <f t="shared" si="701"/>
        <v>635763.72</v>
      </c>
      <c r="AA1536" s="39">
        <f t="shared" si="701"/>
        <v>305236.28000000003</v>
      </c>
      <c r="AB1536" s="40">
        <f>Z1536/D1536</f>
        <v>0.67562563230605732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942000</v>
      </c>
      <c r="C1541" s="31">
        <f>[1]consoCURRENT!F35567</f>
        <v>0</v>
      </c>
      <c r="D1541" s="31">
        <f>[1]consoCURRENT!G35567</f>
        <v>942000</v>
      </c>
      <c r="E1541" s="31">
        <f>[1]consoCURRENT!H35567</f>
        <v>119959.04000000001</v>
      </c>
      <c r="F1541" s="31">
        <f>[1]consoCURRENT!I35567</f>
        <v>466108.04000000004</v>
      </c>
      <c r="G1541" s="31">
        <f>[1]consoCURRENT!J35567</f>
        <v>237397.47999999998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15359.09</v>
      </c>
      <c r="O1541" s="31">
        <f>[1]consoCURRENT!R35567</f>
        <v>32296</v>
      </c>
      <c r="P1541" s="31">
        <f>[1]consoCURRENT!S35567</f>
        <v>72303.95</v>
      </c>
      <c r="Q1541" s="31">
        <f>[1]consoCURRENT!T35567</f>
        <v>76681.259999999995</v>
      </c>
      <c r="R1541" s="31">
        <f>[1]consoCURRENT!U35567</f>
        <v>0</v>
      </c>
      <c r="S1541" s="31">
        <f>[1]consoCURRENT!V35567</f>
        <v>389426.78</v>
      </c>
      <c r="T1541" s="31">
        <f>[1]consoCURRENT!W35567</f>
        <v>170411.72</v>
      </c>
      <c r="U1541" s="31">
        <f>[1]consoCURRENT!X35567</f>
        <v>66985.759999999995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2">SUM(M1541:Y1541)</f>
        <v>823464.56</v>
      </c>
      <c r="AA1541" s="31">
        <f>D1541-Z1541</f>
        <v>118535.43999999994</v>
      </c>
      <c r="AB1541" s="37">
        <f>Z1541/D1541</f>
        <v>0.87416619957537156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2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2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3">SUM(B1540:B1543)</f>
        <v>942000</v>
      </c>
      <c r="C1544" s="39">
        <f t="shared" si="703"/>
        <v>0</v>
      </c>
      <c r="D1544" s="39">
        <f t="shared" si="703"/>
        <v>942000</v>
      </c>
      <c r="E1544" s="39">
        <f t="shared" si="703"/>
        <v>119959.04000000001</v>
      </c>
      <c r="F1544" s="39">
        <f t="shared" si="703"/>
        <v>466108.04000000004</v>
      </c>
      <c r="G1544" s="39">
        <f t="shared" si="703"/>
        <v>237397.47999999998</v>
      </c>
      <c r="H1544" s="39">
        <f t="shared" si="703"/>
        <v>0</v>
      </c>
      <c r="I1544" s="39">
        <f t="shared" si="703"/>
        <v>0</v>
      </c>
      <c r="J1544" s="39">
        <f t="shared" si="703"/>
        <v>0</v>
      </c>
      <c r="K1544" s="39">
        <f t="shared" si="703"/>
        <v>0</v>
      </c>
      <c r="L1544" s="39">
        <f t="shared" si="703"/>
        <v>0</v>
      </c>
      <c r="M1544" s="39">
        <f t="shared" si="703"/>
        <v>0</v>
      </c>
      <c r="N1544" s="39">
        <f t="shared" si="703"/>
        <v>15359.09</v>
      </c>
      <c r="O1544" s="39">
        <f t="shared" si="703"/>
        <v>32296</v>
      </c>
      <c r="P1544" s="39">
        <f t="shared" si="703"/>
        <v>72303.95</v>
      </c>
      <c r="Q1544" s="39">
        <f t="shared" si="703"/>
        <v>76681.259999999995</v>
      </c>
      <c r="R1544" s="39">
        <f t="shared" si="703"/>
        <v>0</v>
      </c>
      <c r="S1544" s="39">
        <f t="shared" si="703"/>
        <v>389426.78</v>
      </c>
      <c r="T1544" s="39">
        <f t="shared" si="703"/>
        <v>170411.72</v>
      </c>
      <c r="U1544" s="39">
        <f t="shared" si="703"/>
        <v>66985.759999999995</v>
      </c>
      <c r="V1544" s="39">
        <f t="shared" si="703"/>
        <v>0</v>
      </c>
      <c r="W1544" s="39">
        <f t="shared" si="703"/>
        <v>0</v>
      </c>
      <c r="X1544" s="39">
        <f t="shared" si="703"/>
        <v>0</v>
      </c>
      <c r="Y1544" s="39">
        <f t="shared" si="703"/>
        <v>0</v>
      </c>
      <c r="Z1544" s="39">
        <f t="shared" si="703"/>
        <v>823464.56</v>
      </c>
      <c r="AA1544" s="39">
        <f t="shared" si="703"/>
        <v>118535.43999999994</v>
      </c>
      <c r="AB1544" s="40">
        <f>Z1544/D1544</f>
        <v>0.87416619957537156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4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5">B1545+B1544</f>
        <v>942000</v>
      </c>
      <c r="C1546" s="39">
        <f t="shared" si="705"/>
        <v>0</v>
      </c>
      <c r="D1546" s="39">
        <f t="shared" si="705"/>
        <v>942000</v>
      </c>
      <c r="E1546" s="39">
        <f t="shared" si="705"/>
        <v>119959.04000000001</v>
      </c>
      <c r="F1546" s="39">
        <f t="shared" si="705"/>
        <v>466108.04000000004</v>
      </c>
      <c r="G1546" s="39">
        <f t="shared" si="705"/>
        <v>237397.47999999998</v>
      </c>
      <c r="H1546" s="39">
        <f t="shared" si="705"/>
        <v>0</v>
      </c>
      <c r="I1546" s="39">
        <f t="shared" si="705"/>
        <v>0</v>
      </c>
      <c r="J1546" s="39">
        <f t="shared" si="705"/>
        <v>0</v>
      </c>
      <c r="K1546" s="39">
        <f t="shared" si="705"/>
        <v>0</v>
      </c>
      <c r="L1546" s="39">
        <f t="shared" si="705"/>
        <v>0</v>
      </c>
      <c r="M1546" s="39">
        <f t="shared" si="705"/>
        <v>0</v>
      </c>
      <c r="N1546" s="39">
        <f t="shared" si="705"/>
        <v>15359.09</v>
      </c>
      <c r="O1546" s="39">
        <f t="shared" si="705"/>
        <v>32296</v>
      </c>
      <c r="P1546" s="39">
        <f t="shared" si="705"/>
        <v>72303.95</v>
      </c>
      <c r="Q1546" s="39">
        <f t="shared" si="705"/>
        <v>76681.259999999995</v>
      </c>
      <c r="R1546" s="39">
        <f t="shared" si="705"/>
        <v>0</v>
      </c>
      <c r="S1546" s="39">
        <f t="shared" si="705"/>
        <v>389426.78</v>
      </c>
      <c r="T1546" s="39">
        <f t="shared" si="705"/>
        <v>170411.72</v>
      </c>
      <c r="U1546" s="39">
        <f t="shared" si="705"/>
        <v>66985.759999999995</v>
      </c>
      <c r="V1546" s="39">
        <f t="shared" si="705"/>
        <v>0</v>
      </c>
      <c r="W1546" s="39">
        <f t="shared" si="705"/>
        <v>0</v>
      </c>
      <c r="X1546" s="39">
        <f t="shared" si="705"/>
        <v>0</v>
      </c>
      <c r="Y1546" s="39">
        <f t="shared" si="705"/>
        <v>0</v>
      </c>
      <c r="Z1546" s="39">
        <f t="shared" si="705"/>
        <v>823464.56</v>
      </c>
      <c r="AA1546" s="39">
        <f t="shared" si="705"/>
        <v>118535.43999999994</v>
      </c>
      <c r="AB1546" s="40">
        <f>Z1546/D1546</f>
        <v>0.87416619957537156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B1560</f>
        <v>1582000</v>
      </c>
      <c r="C1550" s="31">
        <f t="shared" ref="C1550:Y1550" si="706">C1560</f>
        <v>0</v>
      </c>
      <c r="D1550" s="31">
        <f t="shared" si="706"/>
        <v>1582000</v>
      </c>
      <c r="E1550" s="31">
        <f t="shared" si="706"/>
        <v>0</v>
      </c>
      <c r="F1550" s="31">
        <f t="shared" si="706"/>
        <v>0</v>
      </c>
      <c r="G1550" s="31">
        <f t="shared" si="706"/>
        <v>0</v>
      </c>
      <c r="H1550" s="31">
        <f t="shared" si="706"/>
        <v>0</v>
      </c>
      <c r="I1550" s="31">
        <f t="shared" si="706"/>
        <v>0</v>
      </c>
      <c r="J1550" s="31">
        <f t="shared" si="706"/>
        <v>0</v>
      </c>
      <c r="K1550" s="31">
        <f t="shared" si="706"/>
        <v>0</v>
      </c>
      <c r="L1550" s="31">
        <f t="shared" si="706"/>
        <v>0</v>
      </c>
      <c r="M1550" s="31">
        <f t="shared" si="706"/>
        <v>0</v>
      </c>
      <c r="N1550" s="31">
        <f t="shared" si="706"/>
        <v>0</v>
      </c>
      <c r="O1550" s="31">
        <f t="shared" si="706"/>
        <v>0</v>
      </c>
      <c r="P1550" s="31">
        <f t="shared" si="706"/>
        <v>0</v>
      </c>
      <c r="Q1550" s="31">
        <f t="shared" si="706"/>
        <v>0</v>
      </c>
      <c r="R1550" s="31">
        <f t="shared" si="706"/>
        <v>0</v>
      </c>
      <c r="S1550" s="31">
        <f t="shared" si="706"/>
        <v>0</v>
      </c>
      <c r="T1550" s="31">
        <f t="shared" si="706"/>
        <v>0</v>
      </c>
      <c r="U1550" s="31">
        <f t="shared" si="706"/>
        <v>0</v>
      </c>
      <c r="V1550" s="31">
        <f t="shared" si="706"/>
        <v>0</v>
      </c>
      <c r="W1550" s="31">
        <f t="shared" si="706"/>
        <v>0</v>
      </c>
      <c r="X1550" s="31">
        <f t="shared" si="706"/>
        <v>0</v>
      </c>
      <c r="Y1550" s="31">
        <f t="shared" si="706"/>
        <v>0</v>
      </c>
      <c r="Z1550" s="31">
        <f>SUM(M1550:Y1550)</f>
        <v>0</v>
      </c>
      <c r="AA1550" s="31">
        <f>D1550-Z1550</f>
        <v>1582000</v>
      </c>
      <c r="AB1550" s="37">
        <f>Z1550/D1550</f>
        <v>0</v>
      </c>
      <c r="AC1550" s="32"/>
    </row>
    <row r="1551" spans="1:29" s="33" customFormat="1" ht="18" customHeight="1" x14ac:dyDescent="0.2">
      <c r="A1551" s="36" t="s">
        <v>35</v>
      </c>
      <c r="B1551" s="31">
        <f t="shared" ref="B1551:Y1553" si="707">B1561</f>
        <v>4334906110</v>
      </c>
      <c r="C1551" s="31">
        <f t="shared" si="707"/>
        <v>0</v>
      </c>
      <c r="D1551" s="31">
        <f t="shared" si="707"/>
        <v>4334906110</v>
      </c>
      <c r="E1551" s="31">
        <f t="shared" si="707"/>
        <v>933841545.24000001</v>
      </c>
      <c r="F1551" s="31">
        <f t="shared" si="707"/>
        <v>916096674.43000007</v>
      </c>
      <c r="G1551" s="31">
        <f t="shared" si="707"/>
        <v>9355000.7399999984</v>
      </c>
      <c r="H1551" s="31">
        <f t="shared" si="707"/>
        <v>0</v>
      </c>
      <c r="I1551" s="31">
        <f t="shared" si="707"/>
        <v>332415225.5</v>
      </c>
      <c r="J1551" s="31">
        <f t="shared" si="707"/>
        <v>897356239.94000006</v>
      </c>
      <c r="K1551" s="31">
        <f t="shared" si="707"/>
        <v>0</v>
      </c>
      <c r="L1551" s="31">
        <f t="shared" si="707"/>
        <v>0</v>
      </c>
      <c r="M1551" s="31">
        <f t="shared" si="707"/>
        <v>1658255704.5799997</v>
      </c>
      <c r="N1551" s="31">
        <f t="shared" si="707"/>
        <v>0</v>
      </c>
      <c r="O1551" s="31">
        <f t="shared" si="707"/>
        <v>595792067.48000002</v>
      </c>
      <c r="P1551" s="31">
        <f t="shared" si="707"/>
        <v>5634252.2599999998</v>
      </c>
      <c r="Q1551" s="31">
        <f t="shared" si="707"/>
        <v>4952204.8899999997</v>
      </c>
      <c r="R1551" s="31">
        <f t="shared" si="707"/>
        <v>4310684.5999999996</v>
      </c>
      <c r="S1551" s="31">
        <f t="shared" si="707"/>
        <v>9477545</v>
      </c>
      <c r="T1551" s="31">
        <f t="shared" si="707"/>
        <v>4658766.45</v>
      </c>
      <c r="U1551" s="31">
        <f t="shared" si="707"/>
        <v>4696234.2899999991</v>
      </c>
      <c r="V1551" s="31">
        <f t="shared" si="707"/>
        <v>0</v>
      </c>
      <c r="W1551" s="31">
        <f t="shared" si="707"/>
        <v>0</v>
      </c>
      <c r="X1551" s="31">
        <f t="shared" si="707"/>
        <v>0</v>
      </c>
      <c r="Y1551" s="31">
        <f t="shared" si="707"/>
        <v>0</v>
      </c>
      <c r="Z1551" s="31">
        <f t="shared" ref="Z1551:Z1553" si="708">SUM(M1551:Y1551)</f>
        <v>2287777459.5499992</v>
      </c>
      <c r="AA1551" s="31">
        <f>D1551-Z1551</f>
        <v>2047128650.4500008</v>
      </c>
      <c r="AB1551" s="37">
        <f>Z1551/D1551</f>
        <v>0.52775709588552067</v>
      </c>
      <c r="AC1551" s="32"/>
    </row>
    <row r="1552" spans="1:29" s="33" customFormat="1" ht="18" customHeight="1" x14ac:dyDescent="0.2">
      <c r="A1552" s="36" t="s">
        <v>36</v>
      </c>
      <c r="B1552" s="31">
        <f t="shared" si="707"/>
        <v>0</v>
      </c>
      <c r="C1552" s="31">
        <f t="shared" si="707"/>
        <v>0</v>
      </c>
      <c r="D1552" s="31">
        <f t="shared" si="707"/>
        <v>0</v>
      </c>
      <c r="E1552" s="31">
        <f t="shared" si="707"/>
        <v>0</v>
      </c>
      <c r="F1552" s="31">
        <f t="shared" si="707"/>
        <v>0</v>
      </c>
      <c r="G1552" s="31">
        <f t="shared" si="707"/>
        <v>0</v>
      </c>
      <c r="H1552" s="31">
        <f t="shared" si="707"/>
        <v>0</v>
      </c>
      <c r="I1552" s="31">
        <f t="shared" si="707"/>
        <v>0</v>
      </c>
      <c r="J1552" s="31">
        <f t="shared" si="707"/>
        <v>0</v>
      </c>
      <c r="K1552" s="31">
        <f t="shared" si="707"/>
        <v>0</v>
      </c>
      <c r="L1552" s="31">
        <f t="shared" si="707"/>
        <v>0</v>
      </c>
      <c r="M1552" s="31">
        <f t="shared" si="707"/>
        <v>0</v>
      </c>
      <c r="N1552" s="31">
        <f t="shared" si="707"/>
        <v>0</v>
      </c>
      <c r="O1552" s="31">
        <f t="shared" si="707"/>
        <v>0</v>
      </c>
      <c r="P1552" s="31">
        <f t="shared" si="707"/>
        <v>0</v>
      </c>
      <c r="Q1552" s="31">
        <f t="shared" si="707"/>
        <v>0</v>
      </c>
      <c r="R1552" s="31">
        <f t="shared" si="707"/>
        <v>0</v>
      </c>
      <c r="S1552" s="31">
        <f t="shared" si="707"/>
        <v>0</v>
      </c>
      <c r="T1552" s="31">
        <f t="shared" si="707"/>
        <v>0</v>
      </c>
      <c r="U1552" s="31">
        <f t="shared" si="707"/>
        <v>0</v>
      </c>
      <c r="V1552" s="31">
        <f t="shared" si="707"/>
        <v>0</v>
      </c>
      <c r="W1552" s="31">
        <f t="shared" si="707"/>
        <v>0</v>
      </c>
      <c r="X1552" s="31">
        <f t="shared" si="707"/>
        <v>0</v>
      </c>
      <c r="Y1552" s="31">
        <f t="shared" si="707"/>
        <v>0</v>
      </c>
      <c r="Z1552" s="31">
        <f t="shared" si="708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 t="shared" si="707"/>
        <v>0</v>
      </c>
      <c r="C1553" s="31">
        <f t="shared" si="707"/>
        <v>0</v>
      </c>
      <c r="D1553" s="31">
        <f t="shared" si="707"/>
        <v>0</v>
      </c>
      <c r="E1553" s="31">
        <f t="shared" si="707"/>
        <v>0</v>
      </c>
      <c r="F1553" s="31">
        <f t="shared" si="707"/>
        <v>0</v>
      </c>
      <c r="G1553" s="31">
        <f t="shared" si="707"/>
        <v>0</v>
      </c>
      <c r="H1553" s="31">
        <f t="shared" si="707"/>
        <v>0</v>
      </c>
      <c r="I1553" s="31">
        <f t="shared" si="707"/>
        <v>0</v>
      </c>
      <c r="J1553" s="31">
        <f t="shared" si="707"/>
        <v>0</v>
      </c>
      <c r="K1553" s="31">
        <f t="shared" si="707"/>
        <v>0</v>
      </c>
      <c r="L1553" s="31">
        <f t="shared" si="707"/>
        <v>0</v>
      </c>
      <c r="M1553" s="31">
        <f t="shared" si="707"/>
        <v>0</v>
      </c>
      <c r="N1553" s="31">
        <f t="shared" si="707"/>
        <v>0</v>
      </c>
      <c r="O1553" s="31">
        <f t="shared" si="707"/>
        <v>0</v>
      </c>
      <c r="P1553" s="31">
        <f t="shared" si="707"/>
        <v>0</v>
      </c>
      <c r="Q1553" s="31">
        <f t="shared" si="707"/>
        <v>0</v>
      </c>
      <c r="R1553" s="31">
        <f t="shared" si="707"/>
        <v>0</v>
      </c>
      <c r="S1553" s="31">
        <f t="shared" si="707"/>
        <v>0</v>
      </c>
      <c r="T1553" s="31">
        <f t="shared" si="707"/>
        <v>0</v>
      </c>
      <c r="U1553" s="31">
        <f t="shared" si="707"/>
        <v>0</v>
      </c>
      <c r="V1553" s="31">
        <f t="shared" si="707"/>
        <v>0</v>
      </c>
      <c r="W1553" s="31">
        <f t="shared" si="707"/>
        <v>0</v>
      </c>
      <c r="X1553" s="31">
        <f t="shared" si="707"/>
        <v>0</v>
      </c>
      <c r="Y1553" s="31">
        <f t="shared" si="707"/>
        <v>0</v>
      </c>
      <c r="Z1553" s="31">
        <f t="shared" si="708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9">SUM(B1550:B1553)</f>
        <v>4336488110</v>
      </c>
      <c r="C1554" s="39">
        <f t="shared" si="709"/>
        <v>0</v>
      </c>
      <c r="D1554" s="39">
        <f t="shared" si="709"/>
        <v>4336488110</v>
      </c>
      <c r="E1554" s="39">
        <f t="shared" si="709"/>
        <v>933841545.24000001</v>
      </c>
      <c r="F1554" s="39">
        <f t="shared" si="709"/>
        <v>916096674.43000007</v>
      </c>
      <c r="G1554" s="39">
        <f t="shared" si="709"/>
        <v>9355000.7399999984</v>
      </c>
      <c r="H1554" s="39">
        <f t="shared" si="709"/>
        <v>0</v>
      </c>
      <c r="I1554" s="39">
        <f t="shared" si="709"/>
        <v>332415225.5</v>
      </c>
      <c r="J1554" s="39">
        <f t="shared" si="709"/>
        <v>897356239.94000006</v>
      </c>
      <c r="K1554" s="39">
        <f t="shared" si="709"/>
        <v>0</v>
      </c>
      <c r="L1554" s="39">
        <f t="shared" si="709"/>
        <v>0</v>
      </c>
      <c r="M1554" s="39">
        <f t="shared" si="709"/>
        <v>1658255704.5799997</v>
      </c>
      <c r="N1554" s="39">
        <f t="shared" si="709"/>
        <v>0</v>
      </c>
      <c r="O1554" s="39">
        <f t="shared" si="709"/>
        <v>595792067.48000002</v>
      </c>
      <c r="P1554" s="39">
        <f t="shared" si="709"/>
        <v>5634252.2599999998</v>
      </c>
      <c r="Q1554" s="39">
        <f t="shared" si="709"/>
        <v>4952204.8899999997</v>
      </c>
      <c r="R1554" s="39">
        <f t="shared" si="709"/>
        <v>4310684.5999999996</v>
      </c>
      <c r="S1554" s="39">
        <f t="shared" si="709"/>
        <v>9477545</v>
      </c>
      <c r="T1554" s="39">
        <f t="shared" si="709"/>
        <v>4658766.45</v>
      </c>
      <c r="U1554" s="39">
        <f t="shared" si="709"/>
        <v>4696234.2899999991</v>
      </c>
      <c r="V1554" s="39">
        <f t="shared" si="709"/>
        <v>0</v>
      </c>
      <c r="W1554" s="39">
        <f t="shared" si="709"/>
        <v>0</v>
      </c>
      <c r="X1554" s="39">
        <f t="shared" si="709"/>
        <v>0</v>
      </c>
      <c r="Y1554" s="39">
        <f t="shared" si="709"/>
        <v>0</v>
      </c>
      <c r="Z1554" s="39">
        <f t="shared" si="709"/>
        <v>2287777459.5499992</v>
      </c>
      <c r="AA1554" s="39">
        <f t="shared" si="709"/>
        <v>2048710650.4500008</v>
      </c>
      <c r="AB1554" s="40">
        <f>Z1554/D1554</f>
        <v>0.52756456411683772</v>
      </c>
      <c r="AC1554" s="32"/>
    </row>
    <row r="1555" spans="1:29" s="33" customFormat="1" ht="18" customHeight="1" x14ac:dyDescent="0.25">
      <c r="A1555" s="41" t="s">
        <v>39</v>
      </c>
      <c r="B1555" s="31">
        <f t="shared" ref="B1555:Y1555" si="710">B1565</f>
        <v>0</v>
      </c>
      <c r="C1555" s="31">
        <f t="shared" si="710"/>
        <v>0</v>
      </c>
      <c r="D1555" s="31">
        <f t="shared" si="710"/>
        <v>0</v>
      </c>
      <c r="E1555" s="31">
        <f t="shared" si="710"/>
        <v>0</v>
      </c>
      <c r="F1555" s="31">
        <f t="shared" si="710"/>
        <v>0</v>
      </c>
      <c r="G1555" s="31">
        <f t="shared" si="710"/>
        <v>0</v>
      </c>
      <c r="H1555" s="31">
        <f t="shared" si="710"/>
        <v>0</v>
      </c>
      <c r="I1555" s="31">
        <f t="shared" si="710"/>
        <v>0</v>
      </c>
      <c r="J1555" s="31">
        <f t="shared" si="710"/>
        <v>0</v>
      </c>
      <c r="K1555" s="31">
        <f t="shared" si="710"/>
        <v>0</v>
      </c>
      <c r="L1555" s="31">
        <f t="shared" si="710"/>
        <v>0</v>
      </c>
      <c r="M1555" s="31">
        <f t="shared" si="710"/>
        <v>0</v>
      </c>
      <c r="N1555" s="31">
        <f t="shared" si="710"/>
        <v>0</v>
      </c>
      <c r="O1555" s="31">
        <f t="shared" si="710"/>
        <v>0</v>
      </c>
      <c r="P1555" s="31">
        <f t="shared" si="710"/>
        <v>0</v>
      </c>
      <c r="Q1555" s="31">
        <f t="shared" si="710"/>
        <v>0</v>
      </c>
      <c r="R1555" s="31">
        <f t="shared" si="710"/>
        <v>0</v>
      </c>
      <c r="S1555" s="31">
        <f t="shared" si="710"/>
        <v>0</v>
      </c>
      <c r="T1555" s="31">
        <f t="shared" si="710"/>
        <v>0</v>
      </c>
      <c r="U1555" s="31">
        <f t="shared" si="710"/>
        <v>0</v>
      </c>
      <c r="V1555" s="31">
        <f t="shared" si="710"/>
        <v>0</v>
      </c>
      <c r="W1555" s="31">
        <f t="shared" si="710"/>
        <v>0</v>
      </c>
      <c r="X1555" s="31">
        <f t="shared" si="710"/>
        <v>0</v>
      </c>
      <c r="Y1555" s="31">
        <f t="shared" si="710"/>
        <v>0</v>
      </c>
      <c r="Z1555" s="31">
        <f t="shared" ref="Z1555" si="711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2">B1555+B1554</f>
        <v>4336488110</v>
      </c>
      <c r="C1556" s="39">
        <f t="shared" si="712"/>
        <v>0</v>
      </c>
      <c r="D1556" s="39">
        <f t="shared" si="712"/>
        <v>4336488110</v>
      </c>
      <c r="E1556" s="39">
        <f t="shared" si="712"/>
        <v>933841545.24000001</v>
      </c>
      <c r="F1556" s="39">
        <f t="shared" si="712"/>
        <v>916096674.43000007</v>
      </c>
      <c r="G1556" s="39">
        <f t="shared" si="712"/>
        <v>9355000.7399999984</v>
      </c>
      <c r="H1556" s="39">
        <f t="shared" si="712"/>
        <v>0</v>
      </c>
      <c r="I1556" s="39">
        <f t="shared" si="712"/>
        <v>332415225.5</v>
      </c>
      <c r="J1556" s="39">
        <f t="shared" si="712"/>
        <v>897356239.94000006</v>
      </c>
      <c r="K1556" s="39">
        <f t="shared" si="712"/>
        <v>0</v>
      </c>
      <c r="L1556" s="39">
        <f t="shared" si="712"/>
        <v>0</v>
      </c>
      <c r="M1556" s="39">
        <f t="shared" si="712"/>
        <v>1658255704.5799997</v>
      </c>
      <c r="N1556" s="39">
        <f t="shared" si="712"/>
        <v>0</v>
      </c>
      <c r="O1556" s="39">
        <f t="shared" si="712"/>
        <v>595792067.48000002</v>
      </c>
      <c r="P1556" s="39">
        <f t="shared" si="712"/>
        <v>5634252.2599999998</v>
      </c>
      <c r="Q1556" s="39">
        <f t="shared" si="712"/>
        <v>4952204.8899999997</v>
      </c>
      <c r="R1556" s="39">
        <f t="shared" si="712"/>
        <v>4310684.5999999996</v>
      </c>
      <c r="S1556" s="39">
        <f t="shared" si="712"/>
        <v>9477545</v>
      </c>
      <c r="T1556" s="39">
        <f t="shared" si="712"/>
        <v>4658766.45</v>
      </c>
      <c r="U1556" s="39">
        <f t="shared" si="712"/>
        <v>4696234.2899999991</v>
      </c>
      <c r="V1556" s="39">
        <f t="shared" si="712"/>
        <v>0</v>
      </c>
      <c r="W1556" s="39">
        <f t="shared" si="712"/>
        <v>0</v>
      </c>
      <c r="X1556" s="39">
        <f t="shared" si="712"/>
        <v>0</v>
      </c>
      <c r="Y1556" s="39">
        <f t="shared" si="712"/>
        <v>0</v>
      </c>
      <c r="Z1556" s="39">
        <f t="shared" si="712"/>
        <v>2287777459.5499992</v>
      </c>
      <c r="AA1556" s="39">
        <f t="shared" si="712"/>
        <v>2048710650.4500008</v>
      </c>
      <c r="AB1556" s="40">
        <f>Z1556/D1556</f>
        <v>0.52756456411683772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B1570+B1580+B1590+B1600+B1610</f>
        <v>1582000</v>
      </c>
      <c r="C1560" s="31">
        <f t="shared" ref="C1560:Y1565" si="713">C1570+C1580+C1590+C1600+C1610</f>
        <v>0</v>
      </c>
      <c r="D1560" s="31">
        <f t="shared" si="713"/>
        <v>1582000</v>
      </c>
      <c r="E1560" s="31">
        <f t="shared" si="713"/>
        <v>0</v>
      </c>
      <c r="F1560" s="31">
        <f t="shared" si="713"/>
        <v>0</v>
      </c>
      <c r="G1560" s="31">
        <f t="shared" si="713"/>
        <v>0</v>
      </c>
      <c r="H1560" s="31">
        <f t="shared" si="713"/>
        <v>0</v>
      </c>
      <c r="I1560" s="31">
        <f t="shared" si="713"/>
        <v>0</v>
      </c>
      <c r="J1560" s="31">
        <f t="shared" si="713"/>
        <v>0</v>
      </c>
      <c r="K1560" s="31">
        <f t="shared" si="713"/>
        <v>0</v>
      </c>
      <c r="L1560" s="31">
        <f t="shared" si="713"/>
        <v>0</v>
      </c>
      <c r="M1560" s="31">
        <f t="shared" si="713"/>
        <v>0</v>
      </c>
      <c r="N1560" s="31">
        <f t="shared" si="713"/>
        <v>0</v>
      </c>
      <c r="O1560" s="31">
        <f t="shared" si="713"/>
        <v>0</v>
      </c>
      <c r="P1560" s="31">
        <f t="shared" si="713"/>
        <v>0</v>
      </c>
      <c r="Q1560" s="31">
        <f t="shared" si="713"/>
        <v>0</v>
      </c>
      <c r="R1560" s="31">
        <f t="shared" si="713"/>
        <v>0</v>
      </c>
      <c r="S1560" s="31">
        <f t="shared" si="713"/>
        <v>0</v>
      </c>
      <c r="T1560" s="31">
        <f t="shared" si="713"/>
        <v>0</v>
      </c>
      <c r="U1560" s="31">
        <f t="shared" si="713"/>
        <v>0</v>
      </c>
      <c r="V1560" s="31">
        <f t="shared" si="713"/>
        <v>0</v>
      </c>
      <c r="W1560" s="31">
        <f t="shared" si="713"/>
        <v>0</v>
      </c>
      <c r="X1560" s="31">
        <f t="shared" si="713"/>
        <v>0</v>
      </c>
      <c r="Y1560" s="31">
        <f t="shared" si="713"/>
        <v>0</v>
      </c>
      <c r="Z1560" s="31">
        <f>SUM(M1560:Y1560)</f>
        <v>0</v>
      </c>
      <c r="AA1560" s="31">
        <f>D1560-Z1560</f>
        <v>1582000</v>
      </c>
      <c r="AB1560" s="37">
        <f>Z1560/D1560</f>
        <v>0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Q1565" si="714">B1571+B1581+B1591+B1601+B1611</f>
        <v>4334906110</v>
      </c>
      <c r="C1561" s="31">
        <f t="shared" si="714"/>
        <v>0</v>
      </c>
      <c r="D1561" s="31">
        <f t="shared" si="714"/>
        <v>4334906110</v>
      </c>
      <c r="E1561" s="31">
        <f t="shared" si="714"/>
        <v>933841545.24000001</v>
      </c>
      <c r="F1561" s="31">
        <f t="shared" si="714"/>
        <v>916096674.43000007</v>
      </c>
      <c r="G1561" s="31">
        <f t="shared" si="714"/>
        <v>9355000.7399999984</v>
      </c>
      <c r="H1561" s="31">
        <f t="shared" si="714"/>
        <v>0</v>
      </c>
      <c r="I1561" s="31">
        <f t="shared" si="714"/>
        <v>332415225.5</v>
      </c>
      <c r="J1561" s="31">
        <f t="shared" si="714"/>
        <v>897356239.94000006</v>
      </c>
      <c r="K1561" s="31">
        <f t="shared" si="714"/>
        <v>0</v>
      </c>
      <c r="L1561" s="31">
        <f t="shared" si="714"/>
        <v>0</v>
      </c>
      <c r="M1561" s="31">
        <f t="shared" si="714"/>
        <v>1658255704.5799997</v>
      </c>
      <c r="N1561" s="31">
        <f t="shared" si="714"/>
        <v>0</v>
      </c>
      <c r="O1561" s="31">
        <f t="shared" si="714"/>
        <v>595792067.48000002</v>
      </c>
      <c r="P1561" s="31">
        <f t="shared" si="714"/>
        <v>5634252.2599999998</v>
      </c>
      <c r="Q1561" s="31">
        <f t="shared" si="714"/>
        <v>4952204.8899999997</v>
      </c>
      <c r="R1561" s="31">
        <f t="shared" si="713"/>
        <v>4310684.5999999996</v>
      </c>
      <c r="S1561" s="31">
        <f t="shared" si="713"/>
        <v>9477545</v>
      </c>
      <c r="T1561" s="31">
        <f t="shared" si="713"/>
        <v>4658766.45</v>
      </c>
      <c r="U1561" s="31">
        <f t="shared" si="713"/>
        <v>4696234.2899999991</v>
      </c>
      <c r="V1561" s="31">
        <f t="shared" si="713"/>
        <v>0</v>
      </c>
      <c r="W1561" s="31">
        <f t="shared" si="713"/>
        <v>0</v>
      </c>
      <c r="X1561" s="31">
        <f t="shared" si="713"/>
        <v>0</v>
      </c>
      <c r="Y1561" s="31">
        <f t="shared" si="713"/>
        <v>0</v>
      </c>
      <c r="Z1561" s="31">
        <f t="shared" ref="Z1561:Z1563" si="715">SUM(M1561:Y1561)</f>
        <v>2287777459.5499992</v>
      </c>
      <c r="AA1561" s="31">
        <f>D1561-Z1561</f>
        <v>2047128650.4500008</v>
      </c>
      <c r="AB1561" s="37">
        <f>Z1561/D1561</f>
        <v>0.52775709588552067</v>
      </c>
      <c r="AC1561" s="32"/>
    </row>
    <row r="1562" spans="1:29" s="33" customFormat="1" ht="18" customHeight="1" x14ac:dyDescent="0.2">
      <c r="A1562" s="36" t="s">
        <v>36</v>
      </c>
      <c r="B1562" s="31">
        <f t="shared" si="714"/>
        <v>0</v>
      </c>
      <c r="C1562" s="31">
        <f t="shared" si="713"/>
        <v>0</v>
      </c>
      <c r="D1562" s="31">
        <f t="shared" si="713"/>
        <v>0</v>
      </c>
      <c r="E1562" s="31">
        <f t="shared" si="713"/>
        <v>0</v>
      </c>
      <c r="F1562" s="31">
        <f t="shared" si="713"/>
        <v>0</v>
      </c>
      <c r="G1562" s="31">
        <f t="shared" si="713"/>
        <v>0</v>
      </c>
      <c r="H1562" s="31">
        <f t="shared" si="713"/>
        <v>0</v>
      </c>
      <c r="I1562" s="31">
        <f t="shared" si="713"/>
        <v>0</v>
      </c>
      <c r="J1562" s="31">
        <f t="shared" si="713"/>
        <v>0</v>
      </c>
      <c r="K1562" s="31">
        <f t="shared" si="713"/>
        <v>0</v>
      </c>
      <c r="L1562" s="31">
        <f t="shared" si="713"/>
        <v>0</v>
      </c>
      <c r="M1562" s="31">
        <f t="shared" si="713"/>
        <v>0</v>
      </c>
      <c r="N1562" s="31">
        <f t="shared" si="713"/>
        <v>0</v>
      </c>
      <c r="O1562" s="31">
        <f t="shared" si="713"/>
        <v>0</v>
      </c>
      <c r="P1562" s="31">
        <f t="shared" si="713"/>
        <v>0</v>
      </c>
      <c r="Q1562" s="31">
        <f t="shared" si="713"/>
        <v>0</v>
      </c>
      <c r="R1562" s="31">
        <f t="shared" si="713"/>
        <v>0</v>
      </c>
      <c r="S1562" s="31">
        <f t="shared" si="713"/>
        <v>0</v>
      </c>
      <c r="T1562" s="31">
        <f t="shared" si="713"/>
        <v>0</v>
      </c>
      <c r="U1562" s="31">
        <f t="shared" si="713"/>
        <v>0</v>
      </c>
      <c r="V1562" s="31">
        <f t="shared" si="713"/>
        <v>0</v>
      </c>
      <c r="W1562" s="31">
        <f t="shared" si="713"/>
        <v>0</v>
      </c>
      <c r="X1562" s="31">
        <f t="shared" si="713"/>
        <v>0</v>
      </c>
      <c r="Y1562" s="31">
        <f t="shared" si="713"/>
        <v>0</v>
      </c>
      <c r="Z1562" s="31">
        <f t="shared" si="715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4"/>
        <v>0</v>
      </c>
      <c r="C1563" s="31">
        <f t="shared" si="713"/>
        <v>0</v>
      </c>
      <c r="D1563" s="31">
        <f t="shared" si="713"/>
        <v>0</v>
      </c>
      <c r="E1563" s="31">
        <f t="shared" si="713"/>
        <v>0</v>
      </c>
      <c r="F1563" s="31">
        <f t="shared" si="713"/>
        <v>0</v>
      </c>
      <c r="G1563" s="31">
        <f t="shared" si="713"/>
        <v>0</v>
      </c>
      <c r="H1563" s="31">
        <f t="shared" si="713"/>
        <v>0</v>
      </c>
      <c r="I1563" s="31">
        <f t="shared" si="713"/>
        <v>0</v>
      </c>
      <c r="J1563" s="31">
        <f t="shared" si="713"/>
        <v>0</v>
      </c>
      <c r="K1563" s="31">
        <f t="shared" si="713"/>
        <v>0</v>
      </c>
      <c r="L1563" s="31">
        <f t="shared" si="713"/>
        <v>0</v>
      </c>
      <c r="M1563" s="31">
        <f t="shared" si="713"/>
        <v>0</v>
      </c>
      <c r="N1563" s="31">
        <f t="shared" si="713"/>
        <v>0</v>
      </c>
      <c r="O1563" s="31">
        <f t="shared" si="713"/>
        <v>0</v>
      </c>
      <c r="P1563" s="31">
        <f t="shared" si="713"/>
        <v>0</v>
      </c>
      <c r="Q1563" s="31">
        <f t="shared" si="713"/>
        <v>0</v>
      </c>
      <c r="R1563" s="31">
        <f t="shared" si="713"/>
        <v>0</v>
      </c>
      <c r="S1563" s="31">
        <f t="shared" si="713"/>
        <v>0</v>
      </c>
      <c r="T1563" s="31">
        <f t="shared" si="713"/>
        <v>0</v>
      </c>
      <c r="U1563" s="31">
        <f t="shared" si="713"/>
        <v>0</v>
      </c>
      <c r="V1563" s="31">
        <f t="shared" si="713"/>
        <v>0</v>
      </c>
      <c r="W1563" s="31">
        <f t="shared" si="713"/>
        <v>0</v>
      </c>
      <c r="X1563" s="31">
        <f t="shared" si="713"/>
        <v>0</v>
      </c>
      <c r="Y1563" s="31">
        <f t="shared" si="713"/>
        <v>0</v>
      </c>
      <c r="Z1563" s="31">
        <f t="shared" si="715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6">SUM(B1560:B1563)</f>
        <v>4336488110</v>
      </c>
      <c r="C1564" s="39">
        <f t="shared" si="716"/>
        <v>0</v>
      </c>
      <c r="D1564" s="39">
        <f t="shared" si="716"/>
        <v>4336488110</v>
      </c>
      <c r="E1564" s="39">
        <f t="shared" si="716"/>
        <v>933841545.24000001</v>
      </c>
      <c r="F1564" s="39">
        <f t="shared" si="716"/>
        <v>916096674.43000007</v>
      </c>
      <c r="G1564" s="39">
        <f t="shared" si="716"/>
        <v>9355000.7399999984</v>
      </c>
      <c r="H1564" s="39">
        <f t="shared" si="716"/>
        <v>0</v>
      </c>
      <c r="I1564" s="39">
        <f t="shared" si="716"/>
        <v>332415225.5</v>
      </c>
      <c r="J1564" s="39">
        <f t="shared" si="716"/>
        <v>897356239.94000006</v>
      </c>
      <c r="K1564" s="39">
        <f t="shared" si="716"/>
        <v>0</v>
      </c>
      <c r="L1564" s="39">
        <f t="shared" si="716"/>
        <v>0</v>
      </c>
      <c r="M1564" s="39">
        <f t="shared" si="716"/>
        <v>1658255704.5799997</v>
      </c>
      <c r="N1564" s="39">
        <f t="shared" si="716"/>
        <v>0</v>
      </c>
      <c r="O1564" s="39">
        <f t="shared" si="716"/>
        <v>595792067.48000002</v>
      </c>
      <c r="P1564" s="39">
        <f t="shared" si="716"/>
        <v>5634252.2599999998</v>
      </c>
      <c r="Q1564" s="39">
        <f t="shared" si="716"/>
        <v>4952204.8899999997</v>
      </c>
      <c r="R1564" s="39">
        <f t="shared" si="716"/>
        <v>4310684.5999999996</v>
      </c>
      <c r="S1564" s="39">
        <f t="shared" si="716"/>
        <v>9477545</v>
      </c>
      <c r="T1564" s="39">
        <f t="shared" si="716"/>
        <v>4658766.45</v>
      </c>
      <c r="U1564" s="39">
        <f t="shared" si="716"/>
        <v>4696234.2899999991</v>
      </c>
      <c r="V1564" s="39">
        <f t="shared" si="716"/>
        <v>0</v>
      </c>
      <c r="W1564" s="39">
        <f t="shared" si="716"/>
        <v>0</v>
      </c>
      <c r="X1564" s="39">
        <f t="shared" si="716"/>
        <v>0</v>
      </c>
      <c r="Y1564" s="39">
        <f t="shared" si="716"/>
        <v>0</v>
      </c>
      <c r="Z1564" s="39">
        <f t="shared" si="716"/>
        <v>2287777459.5499992</v>
      </c>
      <c r="AA1564" s="39">
        <f t="shared" si="716"/>
        <v>2048710650.4500008</v>
      </c>
      <c r="AB1564" s="40">
        <f>Z1564/D1564</f>
        <v>0.52756456411683772</v>
      </c>
      <c r="AC1564" s="32"/>
    </row>
    <row r="1565" spans="1:29" s="33" customFormat="1" ht="18" customHeight="1" x14ac:dyDescent="0.25">
      <c r="A1565" s="41" t="s">
        <v>39</v>
      </c>
      <c r="B1565" s="31">
        <f t="shared" si="714"/>
        <v>0</v>
      </c>
      <c r="C1565" s="31">
        <f t="shared" si="713"/>
        <v>0</v>
      </c>
      <c r="D1565" s="31">
        <f t="shared" si="713"/>
        <v>0</v>
      </c>
      <c r="E1565" s="31">
        <f t="shared" si="713"/>
        <v>0</v>
      </c>
      <c r="F1565" s="31">
        <f t="shared" si="713"/>
        <v>0</v>
      </c>
      <c r="G1565" s="31">
        <f t="shared" si="713"/>
        <v>0</v>
      </c>
      <c r="H1565" s="31">
        <f t="shared" si="713"/>
        <v>0</v>
      </c>
      <c r="I1565" s="31">
        <f t="shared" si="713"/>
        <v>0</v>
      </c>
      <c r="J1565" s="31">
        <f t="shared" si="713"/>
        <v>0</v>
      </c>
      <c r="K1565" s="31">
        <f t="shared" si="713"/>
        <v>0</v>
      </c>
      <c r="L1565" s="31">
        <f t="shared" si="713"/>
        <v>0</v>
      </c>
      <c r="M1565" s="31">
        <f t="shared" si="713"/>
        <v>0</v>
      </c>
      <c r="N1565" s="31">
        <f t="shared" si="713"/>
        <v>0</v>
      </c>
      <c r="O1565" s="31">
        <f t="shared" si="713"/>
        <v>0</v>
      </c>
      <c r="P1565" s="31">
        <f t="shared" si="713"/>
        <v>0</v>
      </c>
      <c r="Q1565" s="31">
        <f t="shared" si="713"/>
        <v>0</v>
      </c>
      <c r="R1565" s="31">
        <f t="shared" si="713"/>
        <v>0</v>
      </c>
      <c r="S1565" s="31">
        <f t="shared" si="713"/>
        <v>0</v>
      </c>
      <c r="T1565" s="31">
        <f t="shared" si="713"/>
        <v>0</v>
      </c>
      <c r="U1565" s="31">
        <f t="shared" si="713"/>
        <v>0</v>
      </c>
      <c r="V1565" s="31">
        <f t="shared" si="713"/>
        <v>0</v>
      </c>
      <c r="W1565" s="31">
        <f t="shared" si="713"/>
        <v>0</v>
      </c>
      <c r="X1565" s="31">
        <f t="shared" si="713"/>
        <v>0</v>
      </c>
      <c r="Y1565" s="31">
        <f t="shared" si="713"/>
        <v>0</v>
      </c>
      <c r="Z1565" s="31">
        <f t="shared" ref="Z1565" si="717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8">B1565+B1564</f>
        <v>4336488110</v>
      </c>
      <c r="C1566" s="39">
        <f t="shared" si="718"/>
        <v>0</v>
      </c>
      <c r="D1566" s="39">
        <f t="shared" si="718"/>
        <v>4336488110</v>
      </c>
      <c r="E1566" s="39">
        <f t="shared" si="718"/>
        <v>933841545.24000001</v>
      </c>
      <c r="F1566" s="39">
        <f t="shared" si="718"/>
        <v>916096674.43000007</v>
      </c>
      <c r="G1566" s="39">
        <f t="shared" si="718"/>
        <v>9355000.7399999984</v>
      </c>
      <c r="H1566" s="39">
        <f t="shared" si="718"/>
        <v>0</v>
      </c>
      <c r="I1566" s="39">
        <f t="shared" si="718"/>
        <v>332415225.5</v>
      </c>
      <c r="J1566" s="39">
        <f t="shared" si="718"/>
        <v>897356239.94000006</v>
      </c>
      <c r="K1566" s="39">
        <f t="shared" si="718"/>
        <v>0</v>
      </c>
      <c r="L1566" s="39">
        <f t="shared" si="718"/>
        <v>0</v>
      </c>
      <c r="M1566" s="39">
        <f t="shared" si="718"/>
        <v>1658255704.5799997</v>
      </c>
      <c r="N1566" s="39">
        <f t="shared" si="718"/>
        <v>0</v>
      </c>
      <c r="O1566" s="39">
        <f t="shared" si="718"/>
        <v>595792067.48000002</v>
      </c>
      <c r="P1566" s="39">
        <f t="shared" si="718"/>
        <v>5634252.2599999998</v>
      </c>
      <c r="Q1566" s="39">
        <f t="shared" si="718"/>
        <v>4952204.8899999997</v>
      </c>
      <c r="R1566" s="39">
        <f t="shared" si="718"/>
        <v>4310684.5999999996</v>
      </c>
      <c r="S1566" s="39">
        <f t="shared" si="718"/>
        <v>9477545</v>
      </c>
      <c r="T1566" s="39">
        <f t="shared" si="718"/>
        <v>4658766.45</v>
      </c>
      <c r="U1566" s="39">
        <f t="shared" si="718"/>
        <v>4696234.2899999991</v>
      </c>
      <c r="V1566" s="39">
        <f t="shared" si="718"/>
        <v>0</v>
      </c>
      <c r="W1566" s="39">
        <f t="shared" si="718"/>
        <v>0</v>
      </c>
      <c r="X1566" s="39">
        <f t="shared" si="718"/>
        <v>0</v>
      </c>
      <c r="Y1566" s="39">
        <f t="shared" si="718"/>
        <v>0</v>
      </c>
      <c r="Z1566" s="39">
        <f t="shared" si="718"/>
        <v>2287777459.5499992</v>
      </c>
      <c r="AA1566" s="39">
        <f t="shared" si="718"/>
        <v>2048710650.4500008</v>
      </c>
      <c r="AB1566" s="40">
        <f>Z1566/D1566</f>
        <v>0.52756456411683772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[1]consoCURRENT!E36093</f>
        <v>1582000</v>
      </c>
      <c r="C1570" s="31">
        <f>[1]consoCURRENT!F36093</f>
        <v>0</v>
      </c>
      <c r="D1570" s="31">
        <f>[1]consoCURRENT!G36093</f>
        <v>1582000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1582000</v>
      </c>
      <c r="AB1570" s="37">
        <f>Z1570/D1570</f>
        <v>0</v>
      </c>
      <c r="AC1570" s="32"/>
    </row>
    <row r="1571" spans="1:29" s="33" customFormat="1" ht="18" customHeight="1" x14ac:dyDescent="0.2">
      <c r="A1571" s="36" t="s">
        <v>35</v>
      </c>
      <c r="B1571" s="31">
        <f>[1]consoCURRENT!E36206</f>
        <v>2146516000</v>
      </c>
      <c r="C1571" s="31">
        <f>[1]consoCURRENT!F36206</f>
        <v>0</v>
      </c>
      <c r="D1571" s="31">
        <f>[1]consoCURRENT!G36206</f>
        <v>2146516000</v>
      </c>
      <c r="E1571" s="31">
        <f>[1]consoCURRENT!H36206</f>
        <v>160367462.46000001</v>
      </c>
      <c r="F1571" s="31">
        <f>[1]consoCURRENT!I36206</f>
        <v>679825640.75</v>
      </c>
      <c r="G1571" s="31">
        <f>[1]consoCURRENT!J36206</f>
        <v>5410304.9299999997</v>
      </c>
      <c r="H1571" s="31">
        <f>[1]consoCURRENT!K36206</f>
        <v>0</v>
      </c>
      <c r="I1571" s="31">
        <f>[1]consoCURRENT!L36206</f>
        <v>150445171.47000003</v>
      </c>
      <c r="J1571" s="31">
        <f>[1]consoCURRENT!M36206</f>
        <v>671688171.21000016</v>
      </c>
      <c r="K1571" s="31">
        <f>[1]consoCURRENT!N36206</f>
        <v>0</v>
      </c>
      <c r="L1571" s="31">
        <f>[1]consoCURRENT!O36206</f>
        <v>0</v>
      </c>
      <c r="M1571" s="31">
        <f>[1]consoCURRENT!P36206</f>
        <v>1083311507.1199996</v>
      </c>
      <c r="N1571" s="31">
        <f>[1]consoCURRENT!Q36206</f>
        <v>0</v>
      </c>
      <c r="O1571" s="31">
        <f>[1]consoCURRENT!R36206</f>
        <v>7036903.1899999995</v>
      </c>
      <c r="P1571" s="31">
        <f>[1]consoCURRENT!S36206</f>
        <v>2885387.8</v>
      </c>
      <c r="Q1571" s="31">
        <f>[1]consoCURRENT!T36206</f>
        <v>3501710.86</v>
      </c>
      <c r="R1571" s="31">
        <f>[1]consoCURRENT!U36206</f>
        <v>2636774.48</v>
      </c>
      <c r="S1571" s="31">
        <f>[1]consoCURRENT!V36206</f>
        <v>1998984.2</v>
      </c>
      <c r="T1571" s="31">
        <f>[1]consoCURRENT!W36206</f>
        <v>2896439.94</v>
      </c>
      <c r="U1571" s="31">
        <f>[1]consoCURRENT!X36206</f>
        <v>2513864.9899999993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19">SUM(M1571:Y1571)</f>
        <v>1106781572.5799997</v>
      </c>
      <c r="AA1571" s="31">
        <f>D1571-Z1571</f>
        <v>1039734427.4200003</v>
      </c>
      <c r="AB1571" s="37">
        <f>Z1571/D1571</f>
        <v>0.51561766722446967</v>
      </c>
      <c r="AC1571" s="32"/>
    </row>
    <row r="1572" spans="1:29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19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19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0">SUM(B1570:B1573)</f>
        <v>2148098000</v>
      </c>
      <c r="C1574" s="39">
        <f t="shared" si="720"/>
        <v>0</v>
      </c>
      <c r="D1574" s="39">
        <f t="shared" si="720"/>
        <v>2148098000</v>
      </c>
      <c r="E1574" s="39">
        <f t="shared" si="720"/>
        <v>160367462.46000001</v>
      </c>
      <c r="F1574" s="39">
        <f t="shared" si="720"/>
        <v>679825640.75</v>
      </c>
      <c r="G1574" s="39">
        <f t="shared" si="720"/>
        <v>5410304.9299999997</v>
      </c>
      <c r="H1574" s="39">
        <f t="shared" si="720"/>
        <v>0</v>
      </c>
      <c r="I1574" s="39">
        <f t="shared" si="720"/>
        <v>150445171.47000003</v>
      </c>
      <c r="J1574" s="39">
        <f t="shared" si="720"/>
        <v>671688171.21000016</v>
      </c>
      <c r="K1574" s="39">
        <f t="shared" si="720"/>
        <v>0</v>
      </c>
      <c r="L1574" s="39">
        <f t="shared" si="720"/>
        <v>0</v>
      </c>
      <c r="M1574" s="39">
        <f t="shared" si="720"/>
        <v>1083311507.1199996</v>
      </c>
      <c r="N1574" s="39">
        <f t="shared" si="720"/>
        <v>0</v>
      </c>
      <c r="O1574" s="39">
        <f t="shared" si="720"/>
        <v>7036903.1899999995</v>
      </c>
      <c r="P1574" s="39">
        <f t="shared" si="720"/>
        <v>2885387.8</v>
      </c>
      <c r="Q1574" s="39">
        <f t="shared" si="720"/>
        <v>3501710.86</v>
      </c>
      <c r="R1574" s="39">
        <f t="shared" si="720"/>
        <v>2636774.48</v>
      </c>
      <c r="S1574" s="39">
        <f t="shared" si="720"/>
        <v>1998984.2</v>
      </c>
      <c r="T1574" s="39">
        <f t="shared" si="720"/>
        <v>2896439.94</v>
      </c>
      <c r="U1574" s="39">
        <f t="shared" si="720"/>
        <v>2513864.9899999993</v>
      </c>
      <c r="V1574" s="39">
        <f t="shared" si="720"/>
        <v>0</v>
      </c>
      <c r="W1574" s="39">
        <f t="shared" si="720"/>
        <v>0</v>
      </c>
      <c r="X1574" s="39">
        <f t="shared" si="720"/>
        <v>0</v>
      </c>
      <c r="Y1574" s="39">
        <f t="shared" si="720"/>
        <v>0</v>
      </c>
      <c r="Z1574" s="39">
        <f t="shared" si="720"/>
        <v>1106781572.5799997</v>
      </c>
      <c r="AA1574" s="39">
        <f t="shared" si="720"/>
        <v>1041316427.4200003</v>
      </c>
      <c r="AB1574" s="40">
        <f>Z1574/D1574</f>
        <v>0.5152379326175992</v>
      </c>
      <c r="AC1574" s="32"/>
    </row>
    <row r="1575" spans="1:29" s="33" customFormat="1" ht="18" customHeight="1" x14ac:dyDescent="0.25">
      <c r="A1575" s="41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21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2">B1575+B1574</f>
        <v>2148098000</v>
      </c>
      <c r="C1576" s="39">
        <f t="shared" si="722"/>
        <v>0</v>
      </c>
      <c r="D1576" s="39">
        <f t="shared" si="722"/>
        <v>2148098000</v>
      </c>
      <c r="E1576" s="39">
        <f t="shared" si="722"/>
        <v>160367462.46000001</v>
      </c>
      <c r="F1576" s="39">
        <f t="shared" si="722"/>
        <v>679825640.75</v>
      </c>
      <c r="G1576" s="39">
        <f t="shared" si="722"/>
        <v>5410304.9299999997</v>
      </c>
      <c r="H1576" s="39">
        <f t="shared" si="722"/>
        <v>0</v>
      </c>
      <c r="I1576" s="39">
        <f t="shared" si="722"/>
        <v>150445171.47000003</v>
      </c>
      <c r="J1576" s="39">
        <f t="shared" si="722"/>
        <v>671688171.21000016</v>
      </c>
      <c r="K1576" s="39">
        <f t="shared" si="722"/>
        <v>0</v>
      </c>
      <c r="L1576" s="39">
        <f t="shared" si="722"/>
        <v>0</v>
      </c>
      <c r="M1576" s="39">
        <f t="shared" si="722"/>
        <v>1083311507.1199996</v>
      </c>
      <c r="N1576" s="39">
        <f t="shared" si="722"/>
        <v>0</v>
      </c>
      <c r="O1576" s="39">
        <f t="shared" si="722"/>
        <v>7036903.1899999995</v>
      </c>
      <c r="P1576" s="39">
        <f t="shared" si="722"/>
        <v>2885387.8</v>
      </c>
      <c r="Q1576" s="39">
        <f t="shared" si="722"/>
        <v>3501710.86</v>
      </c>
      <c r="R1576" s="39">
        <f t="shared" si="722"/>
        <v>2636774.48</v>
      </c>
      <c r="S1576" s="39">
        <f t="shared" si="722"/>
        <v>1998984.2</v>
      </c>
      <c r="T1576" s="39">
        <f t="shared" si="722"/>
        <v>2896439.94</v>
      </c>
      <c r="U1576" s="39">
        <f t="shared" si="722"/>
        <v>2513864.9899999993</v>
      </c>
      <c r="V1576" s="39">
        <f t="shared" si="722"/>
        <v>0</v>
      </c>
      <c r="W1576" s="39">
        <f t="shared" si="722"/>
        <v>0</v>
      </c>
      <c r="X1576" s="39">
        <f t="shared" si="722"/>
        <v>0</v>
      </c>
      <c r="Y1576" s="39">
        <f t="shared" si="722"/>
        <v>0</v>
      </c>
      <c r="Z1576" s="39">
        <f t="shared" si="722"/>
        <v>1106781572.5799997</v>
      </c>
      <c r="AA1576" s="39">
        <f t="shared" si="722"/>
        <v>1041316427.4200003</v>
      </c>
      <c r="AB1576" s="40">
        <f>Z1576/D1576</f>
        <v>0.5152379326175992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45820000</v>
      </c>
      <c r="C1581" s="31">
        <f>[1]consoCURRENT!F36419</f>
        <v>0</v>
      </c>
      <c r="D1581" s="31">
        <f>[1]consoCURRENT!G36419</f>
        <v>45820000</v>
      </c>
      <c r="E1581" s="31">
        <f>[1]consoCURRENT!H36419</f>
        <v>8642317.7300000004</v>
      </c>
      <c r="F1581" s="31">
        <f>[1]consoCURRENT!I36419</f>
        <v>14318548.220000003</v>
      </c>
      <c r="G1581" s="31">
        <f>[1]consoCURRENT!J36419</f>
        <v>2636832.29</v>
      </c>
      <c r="H1581" s="31">
        <f>[1]consoCURRENT!K36419</f>
        <v>0</v>
      </c>
      <c r="I1581" s="31">
        <f>[1]consoCURRENT!L36419</f>
        <v>5252038.9800000004</v>
      </c>
      <c r="J1581" s="31">
        <f>[1]consoCURRENT!M36419</f>
        <v>4592423.5300000012</v>
      </c>
      <c r="K1581" s="31">
        <f>[1]consoCURRENT!N36419</f>
        <v>0</v>
      </c>
      <c r="L1581" s="31">
        <f>[1]consoCURRENT!O36419</f>
        <v>0</v>
      </c>
      <c r="M1581" s="31">
        <f>[1]consoCURRENT!P36419</f>
        <v>19563151.339999996</v>
      </c>
      <c r="N1581" s="31">
        <f>[1]consoCURRENT!Q36419</f>
        <v>0</v>
      </c>
      <c r="O1581" s="31">
        <f>[1]consoCURRENT!R36419</f>
        <v>641414.29</v>
      </c>
      <c r="P1581" s="31">
        <f>[1]consoCURRENT!S36419</f>
        <v>2748864.4599999995</v>
      </c>
      <c r="Q1581" s="31">
        <f>[1]consoCURRENT!T36419</f>
        <v>1450494.03</v>
      </c>
      <c r="R1581" s="31">
        <f>[1]consoCURRENT!U36419</f>
        <v>1673909.1199999999</v>
      </c>
      <c r="S1581" s="31">
        <f>[1]consoCURRENT!V36419</f>
        <v>6601721.54</v>
      </c>
      <c r="T1581" s="31">
        <f>[1]consoCURRENT!W36419</f>
        <v>1486961.29</v>
      </c>
      <c r="U1581" s="31">
        <f>[1]consoCURRENT!X36419</f>
        <v>1149871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3">SUM(M1581:Y1581)</f>
        <v>35316387.07</v>
      </c>
      <c r="AA1581" s="31">
        <f>D1581-Z1581</f>
        <v>10503612.93</v>
      </c>
      <c r="AB1581" s="37">
        <f>Z1581/D1581</f>
        <v>0.77076357638585768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3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3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4">SUM(B1580:B1583)</f>
        <v>45820000</v>
      </c>
      <c r="C1584" s="39">
        <f t="shared" si="724"/>
        <v>0</v>
      </c>
      <c r="D1584" s="39">
        <f t="shared" si="724"/>
        <v>45820000</v>
      </c>
      <c r="E1584" s="39">
        <f t="shared" si="724"/>
        <v>8642317.7300000004</v>
      </c>
      <c r="F1584" s="39">
        <f t="shared" si="724"/>
        <v>14318548.220000003</v>
      </c>
      <c r="G1584" s="39">
        <f t="shared" si="724"/>
        <v>2636832.29</v>
      </c>
      <c r="H1584" s="39">
        <f t="shared" si="724"/>
        <v>0</v>
      </c>
      <c r="I1584" s="39">
        <f t="shared" si="724"/>
        <v>5252038.9800000004</v>
      </c>
      <c r="J1584" s="39">
        <f t="shared" si="724"/>
        <v>4592423.5300000012</v>
      </c>
      <c r="K1584" s="39">
        <f t="shared" si="724"/>
        <v>0</v>
      </c>
      <c r="L1584" s="39">
        <f t="shared" si="724"/>
        <v>0</v>
      </c>
      <c r="M1584" s="39">
        <f t="shared" si="724"/>
        <v>19563151.339999996</v>
      </c>
      <c r="N1584" s="39">
        <f t="shared" si="724"/>
        <v>0</v>
      </c>
      <c r="O1584" s="39">
        <f t="shared" si="724"/>
        <v>641414.29</v>
      </c>
      <c r="P1584" s="39">
        <f t="shared" si="724"/>
        <v>2748864.4599999995</v>
      </c>
      <c r="Q1584" s="39">
        <f t="shared" si="724"/>
        <v>1450494.03</v>
      </c>
      <c r="R1584" s="39">
        <f t="shared" si="724"/>
        <v>1673909.1199999999</v>
      </c>
      <c r="S1584" s="39">
        <f t="shared" si="724"/>
        <v>6601721.54</v>
      </c>
      <c r="T1584" s="39">
        <f t="shared" si="724"/>
        <v>1486961.29</v>
      </c>
      <c r="U1584" s="39">
        <f t="shared" si="724"/>
        <v>1149871</v>
      </c>
      <c r="V1584" s="39">
        <f t="shared" si="724"/>
        <v>0</v>
      </c>
      <c r="W1584" s="39">
        <f t="shared" si="724"/>
        <v>0</v>
      </c>
      <c r="X1584" s="39">
        <f t="shared" si="724"/>
        <v>0</v>
      </c>
      <c r="Y1584" s="39">
        <f t="shared" si="724"/>
        <v>0</v>
      </c>
      <c r="Z1584" s="39">
        <f t="shared" si="724"/>
        <v>35316387.07</v>
      </c>
      <c r="AA1584" s="39">
        <f t="shared" si="724"/>
        <v>10503612.93</v>
      </c>
      <c r="AB1584" s="40">
        <f>Z1584/D1584</f>
        <v>0.77076357638585768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5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6">B1585+B1584</f>
        <v>45820000</v>
      </c>
      <c r="C1586" s="39">
        <f t="shared" si="726"/>
        <v>0</v>
      </c>
      <c r="D1586" s="39">
        <f t="shared" si="726"/>
        <v>45820000</v>
      </c>
      <c r="E1586" s="39">
        <f t="shared" si="726"/>
        <v>8642317.7300000004</v>
      </c>
      <c r="F1586" s="39">
        <f t="shared" si="726"/>
        <v>14318548.220000003</v>
      </c>
      <c r="G1586" s="39">
        <f t="shared" si="726"/>
        <v>2636832.29</v>
      </c>
      <c r="H1586" s="39">
        <f t="shared" si="726"/>
        <v>0</v>
      </c>
      <c r="I1586" s="39">
        <f t="shared" si="726"/>
        <v>5252038.9800000004</v>
      </c>
      <c r="J1586" s="39">
        <f t="shared" si="726"/>
        <v>4592423.5300000012</v>
      </c>
      <c r="K1586" s="39">
        <f t="shared" si="726"/>
        <v>0</v>
      </c>
      <c r="L1586" s="39">
        <f t="shared" si="726"/>
        <v>0</v>
      </c>
      <c r="M1586" s="39">
        <f t="shared" si="726"/>
        <v>19563151.339999996</v>
      </c>
      <c r="N1586" s="39">
        <f t="shared" si="726"/>
        <v>0</v>
      </c>
      <c r="O1586" s="39">
        <f t="shared" si="726"/>
        <v>641414.29</v>
      </c>
      <c r="P1586" s="39">
        <f t="shared" si="726"/>
        <v>2748864.4599999995</v>
      </c>
      <c r="Q1586" s="39">
        <f t="shared" si="726"/>
        <v>1450494.03</v>
      </c>
      <c r="R1586" s="39">
        <f t="shared" si="726"/>
        <v>1673909.1199999999</v>
      </c>
      <c r="S1586" s="39">
        <f t="shared" si="726"/>
        <v>6601721.54</v>
      </c>
      <c r="T1586" s="39">
        <f t="shared" si="726"/>
        <v>1486961.29</v>
      </c>
      <c r="U1586" s="39">
        <f t="shared" si="726"/>
        <v>1149871</v>
      </c>
      <c r="V1586" s="39">
        <f t="shared" si="726"/>
        <v>0</v>
      </c>
      <c r="W1586" s="39">
        <f t="shared" si="726"/>
        <v>0</v>
      </c>
      <c r="X1586" s="39">
        <f t="shared" si="726"/>
        <v>0</v>
      </c>
      <c r="Y1586" s="39">
        <f t="shared" si="726"/>
        <v>0</v>
      </c>
      <c r="Z1586" s="39">
        <f t="shared" si="726"/>
        <v>35316387.07</v>
      </c>
      <c r="AA1586" s="39">
        <f t="shared" si="726"/>
        <v>10503612.93</v>
      </c>
      <c r="AB1586" s="40">
        <f>Z1586/D1586</f>
        <v>0.77076357638585768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1250000000</v>
      </c>
      <c r="C1591" s="31">
        <f>[1]consoCURRENT!F36632</f>
        <v>0</v>
      </c>
      <c r="D1591" s="31">
        <f>[1]consoCURRENT!G36632</f>
        <v>1250000000</v>
      </c>
      <c r="E1591" s="31">
        <f>[1]consoCURRENT!H36632</f>
        <v>764831765.04999995</v>
      </c>
      <c r="F1591" s="31">
        <f>[1]consoCURRENT!I36632</f>
        <v>200944720.92000002</v>
      </c>
      <c r="G1591" s="31">
        <f>[1]consoCURRENT!J36632</f>
        <v>500582</v>
      </c>
      <c r="H1591" s="31">
        <f>[1]consoCURRENT!K36632</f>
        <v>0</v>
      </c>
      <c r="I1591" s="31">
        <f>[1]consoCURRENT!L36632</f>
        <v>176718015.05000001</v>
      </c>
      <c r="J1591" s="31">
        <f>[1]consoCURRENT!M36632</f>
        <v>200944719.92000002</v>
      </c>
      <c r="K1591" s="31">
        <f>[1]consoCURRENT!N36632</f>
        <v>0</v>
      </c>
      <c r="L1591" s="31">
        <f>[1]consoCURRENT!O36632</f>
        <v>0</v>
      </c>
      <c r="M1591" s="31">
        <f>[1]consoCURRENT!P36632</f>
        <v>498479772.97000003</v>
      </c>
      <c r="N1591" s="31">
        <f>[1]consoCURRENT!Q36632</f>
        <v>0</v>
      </c>
      <c r="O1591" s="31">
        <f>[1]consoCURRENT!R36632</f>
        <v>588113750</v>
      </c>
      <c r="P1591" s="31">
        <f>[1]consoCURRENT!S36632</f>
        <v>0</v>
      </c>
      <c r="Q1591" s="31">
        <f>[1]consoCURRENT!T36632</f>
        <v>0</v>
      </c>
      <c r="R1591" s="31">
        <f>[1]consoCURRENT!U36632</f>
        <v>1</v>
      </c>
      <c r="S1591" s="31">
        <f>[1]consoCURRENT!V36632</f>
        <v>0</v>
      </c>
      <c r="T1591" s="31">
        <f>[1]consoCURRENT!W36632</f>
        <v>0</v>
      </c>
      <c r="U1591" s="31">
        <f>[1]consoCURRENT!X36632</f>
        <v>500582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7">SUM(M1591:Y1591)</f>
        <v>1087094105.97</v>
      </c>
      <c r="AA1591" s="31">
        <f>D1591-Z1591</f>
        <v>162905894.02999997</v>
      </c>
      <c r="AB1591" s="37">
        <f>Z1591/D1591</f>
        <v>0.86967528477599998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7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7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8">SUM(B1590:B1593)</f>
        <v>1250000000</v>
      </c>
      <c r="C1594" s="39">
        <f t="shared" si="728"/>
        <v>0</v>
      </c>
      <c r="D1594" s="39">
        <f t="shared" si="728"/>
        <v>1250000000</v>
      </c>
      <c r="E1594" s="39">
        <f t="shared" si="728"/>
        <v>764831765.04999995</v>
      </c>
      <c r="F1594" s="39">
        <f t="shared" si="728"/>
        <v>200944720.92000002</v>
      </c>
      <c r="G1594" s="39">
        <f t="shared" si="728"/>
        <v>500582</v>
      </c>
      <c r="H1594" s="39">
        <f t="shared" si="728"/>
        <v>0</v>
      </c>
      <c r="I1594" s="39">
        <f t="shared" si="728"/>
        <v>176718015.05000001</v>
      </c>
      <c r="J1594" s="39">
        <f t="shared" si="728"/>
        <v>200944719.92000002</v>
      </c>
      <c r="K1594" s="39">
        <f t="shared" si="728"/>
        <v>0</v>
      </c>
      <c r="L1594" s="39">
        <f t="shared" si="728"/>
        <v>0</v>
      </c>
      <c r="M1594" s="39">
        <f t="shared" si="728"/>
        <v>498479772.97000003</v>
      </c>
      <c r="N1594" s="39">
        <f t="shared" si="728"/>
        <v>0</v>
      </c>
      <c r="O1594" s="39">
        <f t="shared" si="728"/>
        <v>588113750</v>
      </c>
      <c r="P1594" s="39">
        <f t="shared" si="728"/>
        <v>0</v>
      </c>
      <c r="Q1594" s="39">
        <f t="shared" si="728"/>
        <v>0</v>
      </c>
      <c r="R1594" s="39">
        <f t="shared" si="728"/>
        <v>1</v>
      </c>
      <c r="S1594" s="39">
        <f t="shared" si="728"/>
        <v>0</v>
      </c>
      <c r="T1594" s="39">
        <f t="shared" si="728"/>
        <v>0</v>
      </c>
      <c r="U1594" s="39">
        <f t="shared" si="728"/>
        <v>500582</v>
      </c>
      <c r="V1594" s="39">
        <f t="shared" si="728"/>
        <v>0</v>
      </c>
      <c r="W1594" s="39">
        <f t="shared" si="728"/>
        <v>0</v>
      </c>
      <c r="X1594" s="39">
        <f t="shared" si="728"/>
        <v>0</v>
      </c>
      <c r="Y1594" s="39">
        <f t="shared" si="728"/>
        <v>0</v>
      </c>
      <c r="Z1594" s="39">
        <f t="shared" si="728"/>
        <v>1087094105.97</v>
      </c>
      <c r="AA1594" s="39">
        <f t="shared" si="728"/>
        <v>162905894.02999997</v>
      </c>
      <c r="AB1594" s="40">
        <f>Z1594/D1594</f>
        <v>0.86967528477599998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29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0">B1595+B1594</f>
        <v>1250000000</v>
      </c>
      <c r="C1596" s="39">
        <f t="shared" si="730"/>
        <v>0</v>
      </c>
      <c r="D1596" s="39">
        <f t="shared" si="730"/>
        <v>1250000000</v>
      </c>
      <c r="E1596" s="39">
        <f t="shared" si="730"/>
        <v>764831765.04999995</v>
      </c>
      <c r="F1596" s="39">
        <f t="shared" si="730"/>
        <v>200944720.92000002</v>
      </c>
      <c r="G1596" s="39">
        <f t="shared" si="730"/>
        <v>500582</v>
      </c>
      <c r="H1596" s="39">
        <f t="shared" si="730"/>
        <v>0</v>
      </c>
      <c r="I1596" s="39">
        <f t="shared" si="730"/>
        <v>176718015.05000001</v>
      </c>
      <c r="J1596" s="39">
        <f t="shared" si="730"/>
        <v>200944719.92000002</v>
      </c>
      <c r="K1596" s="39">
        <f t="shared" si="730"/>
        <v>0</v>
      </c>
      <c r="L1596" s="39">
        <f t="shared" si="730"/>
        <v>0</v>
      </c>
      <c r="M1596" s="39">
        <f t="shared" si="730"/>
        <v>498479772.97000003</v>
      </c>
      <c r="N1596" s="39">
        <f t="shared" si="730"/>
        <v>0</v>
      </c>
      <c r="O1596" s="39">
        <f t="shared" si="730"/>
        <v>588113750</v>
      </c>
      <c r="P1596" s="39">
        <f t="shared" si="730"/>
        <v>0</v>
      </c>
      <c r="Q1596" s="39">
        <f t="shared" si="730"/>
        <v>0</v>
      </c>
      <c r="R1596" s="39">
        <f t="shared" si="730"/>
        <v>1</v>
      </c>
      <c r="S1596" s="39">
        <f t="shared" si="730"/>
        <v>0</v>
      </c>
      <c r="T1596" s="39">
        <f t="shared" si="730"/>
        <v>0</v>
      </c>
      <c r="U1596" s="39">
        <f t="shared" si="730"/>
        <v>500582</v>
      </c>
      <c r="V1596" s="39">
        <f t="shared" si="730"/>
        <v>0</v>
      </c>
      <c r="W1596" s="39">
        <f t="shared" si="730"/>
        <v>0</v>
      </c>
      <c r="X1596" s="39">
        <f t="shared" si="730"/>
        <v>0</v>
      </c>
      <c r="Y1596" s="39">
        <f t="shared" si="730"/>
        <v>0</v>
      </c>
      <c r="Z1596" s="39">
        <f t="shared" si="730"/>
        <v>1087094105.97</v>
      </c>
      <c r="AA1596" s="39">
        <f t="shared" si="730"/>
        <v>162905894.02999997</v>
      </c>
      <c r="AB1596" s="40">
        <f>Z1596/D1596</f>
        <v>0.86967528477599998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hidden="1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hidden="1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 t="e">
        <f>Z1600/D1600</f>
        <v>#DIV/0!</v>
      </c>
      <c r="AC1600" s="32"/>
    </row>
    <row r="1601" spans="1:29" s="33" customFormat="1" ht="18" hidden="1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1">SUM(M1601:Y1601)</f>
        <v>0</v>
      </c>
      <c r="AA1601" s="31">
        <f>D1601-Z1601</f>
        <v>0</v>
      </c>
      <c r="AB1601" s="37" t="e">
        <f>Z1601/D1601</f>
        <v>#DIV/0!</v>
      </c>
      <c r="AC1601" s="32"/>
    </row>
    <row r="1602" spans="1:29" s="33" customFormat="1" ht="18" hidden="1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1"/>
        <v>0</v>
      </c>
      <c r="AA1602" s="31">
        <f>D1602-Z1602</f>
        <v>0</v>
      </c>
      <c r="AB1602" s="37"/>
      <c r="AC1602" s="32"/>
    </row>
    <row r="1603" spans="1:29" s="33" customFormat="1" ht="18" hidden="1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1"/>
        <v>0</v>
      </c>
      <c r="AA1603" s="31">
        <f>D1603-Z1603</f>
        <v>0</v>
      </c>
      <c r="AB1603" s="37"/>
      <c r="AC1603" s="32"/>
    </row>
    <row r="1604" spans="1:29" s="33" customFormat="1" ht="18" hidden="1" customHeight="1" x14ac:dyDescent="0.25">
      <c r="A1604" s="38" t="s">
        <v>38</v>
      </c>
      <c r="B1604" s="39">
        <f t="shared" ref="B1604:AA1604" si="732">SUM(B1600:B1603)</f>
        <v>0</v>
      </c>
      <c r="C1604" s="39">
        <f t="shared" si="732"/>
        <v>0</v>
      </c>
      <c r="D1604" s="39">
        <f t="shared" si="732"/>
        <v>0</v>
      </c>
      <c r="E1604" s="39">
        <f t="shared" si="732"/>
        <v>0</v>
      </c>
      <c r="F1604" s="39">
        <f t="shared" si="732"/>
        <v>0</v>
      </c>
      <c r="G1604" s="39">
        <f t="shared" si="732"/>
        <v>0</v>
      </c>
      <c r="H1604" s="39">
        <f t="shared" si="732"/>
        <v>0</v>
      </c>
      <c r="I1604" s="39">
        <f t="shared" si="732"/>
        <v>0</v>
      </c>
      <c r="J1604" s="39">
        <f t="shared" si="732"/>
        <v>0</v>
      </c>
      <c r="K1604" s="39">
        <f t="shared" si="732"/>
        <v>0</v>
      </c>
      <c r="L1604" s="39">
        <f t="shared" si="732"/>
        <v>0</v>
      </c>
      <c r="M1604" s="39">
        <f t="shared" si="732"/>
        <v>0</v>
      </c>
      <c r="N1604" s="39">
        <f t="shared" si="732"/>
        <v>0</v>
      </c>
      <c r="O1604" s="39">
        <f t="shared" si="732"/>
        <v>0</v>
      </c>
      <c r="P1604" s="39">
        <f t="shared" si="732"/>
        <v>0</v>
      </c>
      <c r="Q1604" s="39">
        <f t="shared" si="732"/>
        <v>0</v>
      </c>
      <c r="R1604" s="39">
        <f t="shared" si="732"/>
        <v>0</v>
      </c>
      <c r="S1604" s="39">
        <f t="shared" si="732"/>
        <v>0</v>
      </c>
      <c r="T1604" s="39">
        <f t="shared" si="732"/>
        <v>0</v>
      </c>
      <c r="U1604" s="39">
        <f t="shared" si="732"/>
        <v>0</v>
      </c>
      <c r="V1604" s="39">
        <f t="shared" si="732"/>
        <v>0</v>
      </c>
      <c r="W1604" s="39">
        <f t="shared" si="732"/>
        <v>0</v>
      </c>
      <c r="X1604" s="39">
        <f t="shared" si="732"/>
        <v>0</v>
      </c>
      <c r="Y1604" s="39">
        <f t="shared" si="732"/>
        <v>0</v>
      </c>
      <c r="Z1604" s="39">
        <f t="shared" si="732"/>
        <v>0</v>
      </c>
      <c r="AA1604" s="39">
        <f t="shared" si="732"/>
        <v>0</v>
      </c>
      <c r="AB1604" s="40" t="e">
        <f>Z1604/D1604</f>
        <v>#DIV/0!</v>
      </c>
      <c r="AC1604" s="32"/>
    </row>
    <row r="1605" spans="1:29" s="33" customFormat="1" ht="18" hidden="1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3">SUM(M1605:Y1605)</f>
        <v>0</v>
      </c>
      <c r="AA1605" s="31">
        <f>D1605-Z1605</f>
        <v>0</v>
      </c>
      <c r="AB1605" s="37" t="e">
        <f>Z1605/D1605</f>
        <v>#DIV/0!</v>
      </c>
      <c r="AC1605" s="32"/>
    </row>
    <row r="1606" spans="1:29" s="33" customFormat="1" ht="18" hidden="1" customHeight="1" x14ac:dyDescent="0.25">
      <c r="A1606" s="38" t="s">
        <v>40</v>
      </c>
      <c r="B1606" s="39">
        <f t="shared" ref="B1606:AA1606" si="734">B1605+B1604</f>
        <v>0</v>
      </c>
      <c r="C1606" s="39">
        <f t="shared" si="734"/>
        <v>0</v>
      </c>
      <c r="D1606" s="39">
        <f t="shared" si="734"/>
        <v>0</v>
      </c>
      <c r="E1606" s="39">
        <f t="shared" si="734"/>
        <v>0</v>
      </c>
      <c r="F1606" s="39">
        <f t="shared" si="734"/>
        <v>0</v>
      </c>
      <c r="G1606" s="39">
        <f t="shared" si="734"/>
        <v>0</v>
      </c>
      <c r="H1606" s="39">
        <f t="shared" si="734"/>
        <v>0</v>
      </c>
      <c r="I1606" s="39">
        <f t="shared" si="734"/>
        <v>0</v>
      </c>
      <c r="J1606" s="39">
        <f t="shared" si="734"/>
        <v>0</v>
      </c>
      <c r="K1606" s="39">
        <f t="shared" si="734"/>
        <v>0</v>
      </c>
      <c r="L1606" s="39">
        <f t="shared" si="734"/>
        <v>0</v>
      </c>
      <c r="M1606" s="39">
        <f t="shared" si="734"/>
        <v>0</v>
      </c>
      <c r="N1606" s="39">
        <f t="shared" si="734"/>
        <v>0</v>
      </c>
      <c r="O1606" s="39">
        <f t="shared" si="734"/>
        <v>0</v>
      </c>
      <c r="P1606" s="39">
        <f t="shared" si="734"/>
        <v>0</v>
      </c>
      <c r="Q1606" s="39">
        <f t="shared" si="734"/>
        <v>0</v>
      </c>
      <c r="R1606" s="39">
        <f t="shared" si="734"/>
        <v>0</v>
      </c>
      <c r="S1606" s="39">
        <f t="shared" si="734"/>
        <v>0</v>
      </c>
      <c r="T1606" s="39">
        <f t="shared" si="734"/>
        <v>0</v>
      </c>
      <c r="U1606" s="39">
        <f t="shared" si="734"/>
        <v>0</v>
      </c>
      <c r="V1606" s="39">
        <f t="shared" si="734"/>
        <v>0</v>
      </c>
      <c r="W1606" s="39">
        <f t="shared" si="734"/>
        <v>0</v>
      </c>
      <c r="X1606" s="39">
        <f t="shared" si="734"/>
        <v>0</v>
      </c>
      <c r="Y1606" s="39">
        <f t="shared" si="734"/>
        <v>0</v>
      </c>
      <c r="Z1606" s="39">
        <f t="shared" si="734"/>
        <v>0</v>
      </c>
      <c r="AA1606" s="39">
        <f t="shared" si="734"/>
        <v>0</v>
      </c>
      <c r="AB1606" s="40" t="e">
        <f>Z1606/D1606</f>
        <v>#DIV/0!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customHeight="1" x14ac:dyDescent="0.25">
      <c r="A1609" s="59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35">C1620+C1630</f>
        <v>0</v>
      </c>
      <c r="D1610" s="31">
        <f t="shared" si="735"/>
        <v>0</v>
      </c>
      <c r="E1610" s="31">
        <f t="shared" si="735"/>
        <v>0</v>
      </c>
      <c r="F1610" s="31">
        <f t="shared" si="735"/>
        <v>0</v>
      </c>
      <c r="G1610" s="31">
        <f t="shared" si="735"/>
        <v>0</v>
      </c>
      <c r="H1610" s="31">
        <f t="shared" si="735"/>
        <v>0</v>
      </c>
      <c r="I1610" s="31">
        <f t="shared" si="735"/>
        <v>0</v>
      </c>
      <c r="J1610" s="31">
        <f t="shared" si="735"/>
        <v>0</v>
      </c>
      <c r="K1610" s="31">
        <f t="shared" si="735"/>
        <v>0</v>
      </c>
      <c r="L1610" s="31">
        <f t="shared" si="735"/>
        <v>0</v>
      </c>
      <c r="M1610" s="31">
        <f t="shared" si="735"/>
        <v>0</v>
      </c>
      <c r="N1610" s="31">
        <f t="shared" si="735"/>
        <v>0</v>
      </c>
      <c r="O1610" s="31">
        <f t="shared" si="735"/>
        <v>0</v>
      </c>
      <c r="P1610" s="31">
        <f t="shared" si="735"/>
        <v>0</v>
      </c>
      <c r="Q1610" s="31">
        <f t="shared" si="735"/>
        <v>0</v>
      </c>
      <c r="R1610" s="31">
        <f t="shared" si="735"/>
        <v>0</v>
      </c>
      <c r="S1610" s="31">
        <f t="shared" si="735"/>
        <v>0</v>
      </c>
      <c r="T1610" s="31">
        <f t="shared" si="735"/>
        <v>0</v>
      </c>
      <c r="U1610" s="31">
        <f t="shared" si="735"/>
        <v>0</v>
      </c>
      <c r="V1610" s="31">
        <f t="shared" si="735"/>
        <v>0</v>
      </c>
      <c r="W1610" s="31">
        <f t="shared" si="735"/>
        <v>0</v>
      </c>
      <c r="X1610" s="31">
        <f t="shared" si="735"/>
        <v>0</v>
      </c>
      <c r="Y1610" s="31">
        <f t="shared" si="735"/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customHeight="1" x14ac:dyDescent="0.2">
      <c r="A1611" s="36" t="s">
        <v>35</v>
      </c>
      <c r="B1611" s="31">
        <f t="shared" ref="B1611:Q1615" si="736">B1621+B1631</f>
        <v>892570110</v>
      </c>
      <c r="C1611" s="31">
        <f t="shared" si="736"/>
        <v>0</v>
      </c>
      <c r="D1611" s="31">
        <f t="shared" si="736"/>
        <v>892570110</v>
      </c>
      <c r="E1611" s="31">
        <f t="shared" si="736"/>
        <v>0</v>
      </c>
      <c r="F1611" s="31">
        <f t="shared" si="736"/>
        <v>21007764.539999999</v>
      </c>
      <c r="G1611" s="31">
        <f t="shared" si="736"/>
        <v>807281.52</v>
      </c>
      <c r="H1611" s="31">
        <f t="shared" si="736"/>
        <v>0</v>
      </c>
      <c r="I1611" s="31">
        <f t="shared" si="736"/>
        <v>0</v>
      </c>
      <c r="J1611" s="31">
        <f t="shared" si="736"/>
        <v>20130925.279999997</v>
      </c>
      <c r="K1611" s="31">
        <f t="shared" si="736"/>
        <v>0</v>
      </c>
      <c r="L1611" s="31">
        <f t="shared" si="736"/>
        <v>0</v>
      </c>
      <c r="M1611" s="31">
        <f t="shared" si="736"/>
        <v>56901273.149999999</v>
      </c>
      <c r="N1611" s="31">
        <f t="shared" si="736"/>
        <v>0</v>
      </c>
      <c r="O1611" s="31">
        <f t="shared" si="736"/>
        <v>0</v>
      </c>
      <c r="P1611" s="31">
        <f t="shared" si="736"/>
        <v>0</v>
      </c>
      <c r="Q1611" s="31">
        <f t="shared" si="736"/>
        <v>0</v>
      </c>
      <c r="R1611" s="31">
        <f t="shared" si="735"/>
        <v>0</v>
      </c>
      <c r="S1611" s="31">
        <f t="shared" si="735"/>
        <v>876839.26</v>
      </c>
      <c r="T1611" s="31">
        <f t="shared" si="735"/>
        <v>275365.21999999997</v>
      </c>
      <c r="U1611" s="31">
        <f t="shared" si="735"/>
        <v>531916.30000000005</v>
      </c>
      <c r="V1611" s="31">
        <f t="shared" si="735"/>
        <v>0</v>
      </c>
      <c r="W1611" s="31">
        <f t="shared" si="735"/>
        <v>0</v>
      </c>
      <c r="X1611" s="31">
        <f t="shared" si="735"/>
        <v>0</v>
      </c>
      <c r="Y1611" s="31">
        <f t="shared" si="735"/>
        <v>0</v>
      </c>
      <c r="Z1611" s="31">
        <f t="shared" ref="Z1611:Z1613" si="737">SUM(M1611:Y1611)</f>
        <v>58585393.929999992</v>
      </c>
      <c r="AA1611" s="31">
        <f>D1611-Z1611</f>
        <v>833984716.07000005</v>
      </c>
      <c r="AB1611" s="37">
        <f>Z1611/D1611</f>
        <v>6.5636741891345649E-2</v>
      </c>
      <c r="AC1611" s="32"/>
    </row>
    <row r="1612" spans="1:29" s="33" customFormat="1" ht="18" customHeight="1" x14ac:dyDescent="0.2">
      <c r="A1612" s="36" t="s">
        <v>36</v>
      </c>
      <c r="B1612" s="31">
        <f t="shared" si="736"/>
        <v>0</v>
      </c>
      <c r="C1612" s="31">
        <f t="shared" si="735"/>
        <v>0</v>
      </c>
      <c r="D1612" s="31">
        <f t="shared" si="735"/>
        <v>0</v>
      </c>
      <c r="E1612" s="31">
        <f t="shared" si="735"/>
        <v>0</v>
      </c>
      <c r="F1612" s="31">
        <f t="shared" si="735"/>
        <v>0</v>
      </c>
      <c r="G1612" s="31">
        <f t="shared" si="735"/>
        <v>0</v>
      </c>
      <c r="H1612" s="31">
        <f t="shared" si="735"/>
        <v>0</v>
      </c>
      <c r="I1612" s="31">
        <f t="shared" si="735"/>
        <v>0</v>
      </c>
      <c r="J1612" s="31">
        <f t="shared" si="735"/>
        <v>0</v>
      </c>
      <c r="K1612" s="31">
        <f t="shared" si="735"/>
        <v>0</v>
      </c>
      <c r="L1612" s="31">
        <f t="shared" si="735"/>
        <v>0</v>
      </c>
      <c r="M1612" s="31">
        <f t="shared" si="735"/>
        <v>0</v>
      </c>
      <c r="N1612" s="31">
        <f t="shared" si="735"/>
        <v>0</v>
      </c>
      <c r="O1612" s="31">
        <f t="shared" si="735"/>
        <v>0</v>
      </c>
      <c r="P1612" s="31">
        <f t="shared" si="735"/>
        <v>0</v>
      </c>
      <c r="Q1612" s="31">
        <f t="shared" si="735"/>
        <v>0</v>
      </c>
      <c r="R1612" s="31">
        <f t="shared" si="735"/>
        <v>0</v>
      </c>
      <c r="S1612" s="31">
        <f t="shared" si="735"/>
        <v>0</v>
      </c>
      <c r="T1612" s="31">
        <f t="shared" si="735"/>
        <v>0</v>
      </c>
      <c r="U1612" s="31">
        <f t="shared" si="735"/>
        <v>0</v>
      </c>
      <c r="V1612" s="31">
        <f t="shared" si="735"/>
        <v>0</v>
      </c>
      <c r="W1612" s="31">
        <f t="shared" si="735"/>
        <v>0</v>
      </c>
      <c r="X1612" s="31">
        <f t="shared" si="735"/>
        <v>0</v>
      </c>
      <c r="Y1612" s="31">
        <f t="shared" si="735"/>
        <v>0</v>
      </c>
      <c r="Z1612" s="31">
        <f t="shared" si="737"/>
        <v>0</v>
      </c>
      <c r="AA1612" s="31">
        <f>D1612-Z1612</f>
        <v>0</v>
      </c>
      <c r="AB1612" s="37"/>
      <c r="AC1612" s="32"/>
    </row>
    <row r="1613" spans="1:29" s="33" customFormat="1" ht="18" customHeight="1" x14ac:dyDescent="0.2">
      <c r="A1613" s="36" t="s">
        <v>37</v>
      </c>
      <c r="B1613" s="31">
        <f t="shared" si="736"/>
        <v>0</v>
      </c>
      <c r="C1613" s="31">
        <f t="shared" si="735"/>
        <v>0</v>
      </c>
      <c r="D1613" s="31">
        <f t="shared" si="735"/>
        <v>0</v>
      </c>
      <c r="E1613" s="31">
        <f t="shared" si="735"/>
        <v>0</v>
      </c>
      <c r="F1613" s="31">
        <f t="shared" si="735"/>
        <v>0</v>
      </c>
      <c r="G1613" s="31">
        <f t="shared" si="735"/>
        <v>0</v>
      </c>
      <c r="H1613" s="31">
        <f t="shared" si="735"/>
        <v>0</v>
      </c>
      <c r="I1613" s="31">
        <f t="shared" si="735"/>
        <v>0</v>
      </c>
      <c r="J1613" s="31">
        <f t="shared" si="735"/>
        <v>0</v>
      </c>
      <c r="K1613" s="31">
        <f t="shared" si="735"/>
        <v>0</v>
      </c>
      <c r="L1613" s="31">
        <f t="shared" si="735"/>
        <v>0</v>
      </c>
      <c r="M1613" s="31">
        <f t="shared" si="735"/>
        <v>0</v>
      </c>
      <c r="N1613" s="31">
        <f t="shared" si="735"/>
        <v>0</v>
      </c>
      <c r="O1613" s="31">
        <f t="shared" si="735"/>
        <v>0</v>
      </c>
      <c r="P1613" s="31">
        <f t="shared" si="735"/>
        <v>0</v>
      </c>
      <c r="Q1613" s="31">
        <f t="shared" si="735"/>
        <v>0</v>
      </c>
      <c r="R1613" s="31">
        <f t="shared" si="735"/>
        <v>0</v>
      </c>
      <c r="S1613" s="31">
        <f t="shared" si="735"/>
        <v>0</v>
      </c>
      <c r="T1613" s="31">
        <f t="shared" si="735"/>
        <v>0</v>
      </c>
      <c r="U1613" s="31">
        <f t="shared" si="735"/>
        <v>0</v>
      </c>
      <c r="V1613" s="31">
        <f t="shared" si="735"/>
        <v>0</v>
      </c>
      <c r="W1613" s="31">
        <f t="shared" si="735"/>
        <v>0</v>
      </c>
      <c r="X1613" s="31">
        <f t="shared" si="735"/>
        <v>0</v>
      </c>
      <c r="Y1613" s="31">
        <f t="shared" si="735"/>
        <v>0</v>
      </c>
      <c r="Z1613" s="31">
        <f t="shared" si="737"/>
        <v>0</v>
      </c>
      <c r="AA1613" s="31">
        <f>D1613-Z1613</f>
        <v>0</v>
      </c>
      <c r="AB1613" s="37"/>
      <c r="AC1613" s="32"/>
    </row>
    <row r="1614" spans="1:29" s="33" customFormat="1" ht="18" customHeight="1" x14ac:dyDescent="0.25">
      <c r="A1614" s="38" t="s">
        <v>38</v>
      </c>
      <c r="B1614" s="39">
        <f t="shared" ref="B1614:AA1614" si="738">SUM(B1610:B1613)</f>
        <v>892570110</v>
      </c>
      <c r="C1614" s="39">
        <f t="shared" si="738"/>
        <v>0</v>
      </c>
      <c r="D1614" s="39">
        <f t="shared" si="738"/>
        <v>892570110</v>
      </c>
      <c r="E1614" s="39">
        <f t="shared" si="738"/>
        <v>0</v>
      </c>
      <c r="F1614" s="39">
        <f t="shared" si="738"/>
        <v>21007764.539999999</v>
      </c>
      <c r="G1614" s="39">
        <f t="shared" si="738"/>
        <v>807281.52</v>
      </c>
      <c r="H1614" s="39">
        <f t="shared" si="738"/>
        <v>0</v>
      </c>
      <c r="I1614" s="39">
        <f t="shared" si="738"/>
        <v>0</v>
      </c>
      <c r="J1614" s="39">
        <f t="shared" si="738"/>
        <v>20130925.279999997</v>
      </c>
      <c r="K1614" s="39">
        <f t="shared" si="738"/>
        <v>0</v>
      </c>
      <c r="L1614" s="39">
        <f t="shared" si="738"/>
        <v>0</v>
      </c>
      <c r="M1614" s="39">
        <f t="shared" si="738"/>
        <v>56901273.149999999</v>
      </c>
      <c r="N1614" s="39">
        <f t="shared" si="738"/>
        <v>0</v>
      </c>
      <c r="O1614" s="39">
        <f t="shared" si="738"/>
        <v>0</v>
      </c>
      <c r="P1614" s="39">
        <f t="shared" si="738"/>
        <v>0</v>
      </c>
      <c r="Q1614" s="39">
        <f t="shared" si="738"/>
        <v>0</v>
      </c>
      <c r="R1614" s="39">
        <f t="shared" si="738"/>
        <v>0</v>
      </c>
      <c r="S1614" s="39">
        <f t="shared" si="738"/>
        <v>876839.26</v>
      </c>
      <c r="T1614" s="39">
        <f t="shared" si="738"/>
        <v>275365.21999999997</v>
      </c>
      <c r="U1614" s="39">
        <f t="shared" si="738"/>
        <v>531916.30000000005</v>
      </c>
      <c r="V1614" s="39">
        <f t="shared" si="738"/>
        <v>0</v>
      </c>
      <c r="W1614" s="39">
        <f t="shared" si="738"/>
        <v>0</v>
      </c>
      <c r="X1614" s="39">
        <f t="shared" si="738"/>
        <v>0</v>
      </c>
      <c r="Y1614" s="39">
        <f t="shared" si="738"/>
        <v>0</v>
      </c>
      <c r="Z1614" s="39">
        <f t="shared" si="738"/>
        <v>58585393.929999992</v>
      </c>
      <c r="AA1614" s="39">
        <f t="shared" si="738"/>
        <v>833984716.07000005</v>
      </c>
      <c r="AB1614" s="40">
        <f>Z1614/D1614</f>
        <v>6.5636741891345649E-2</v>
      </c>
      <c r="AC1614" s="32"/>
    </row>
    <row r="1615" spans="1:29" s="33" customFormat="1" ht="18" customHeight="1" x14ac:dyDescent="0.25">
      <c r="A1615" s="41" t="s">
        <v>39</v>
      </c>
      <c r="B1615" s="31">
        <f t="shared" si="736"/>
        <v>0</v>
      </c>
      <c r="C1615" s="31">
        <f t="shared" si="735"/>
        <v>0</v>
      </c>
      <c r="D1615" s="31">
        <f t="shared" si="735"/>
        <v>0</v>
      </c>
      <c r="E1615" s="31">
        <f t="shared" si="735"/>
        <v>0</v>
      </c>
      <c r="F1615" s="31">
        <f t="shared" si="735"/>
        <v>0</v>
      </c>
      <c r="G1615" s="31">
        <f t="shared" si="735"/>
        <v>0</v>
      </c>
      <c r="H1615" s="31">
        <f t="shared" si="735"/>
        <v>0</v>
      </c>
      <c r="I1615" s="31">
        <f t="shared" si="735"/>
        <v>0</v>
      </c>
      <c r="J1615" s="31">
        <f t="shared" si="735"/>
        <v>0</v>
      </c>
      <c r="K1615" s="31">
        <f t="shared" si="735"/>
        <v>0</v>
      </c>
      <c r="L1615" s="31">
        <f t="shared" si="735"/>
        <v>0</v>
      </c>
      <c r="M1615" s="31">
        <f t="shared" si="735"/>
        <v>0</v>
      </c>
      <c r="N1615" s="31">
        <f t="shared" si="735"/>
        <v>0</v>
      </c>
      <c r="O1615" s="31">
        <f t="shared" si="735"/>
        <v>0</v>
      </c>
      <c r="P1615" s="31">
        <f t="shared" si="735"/>
        <v>0</v>
      </c>
      <c r="Q1615" s="31">
        <f t="shared" si="735"/>
        <v>0</v>
      </c>
      <c r="R1615" s="31">
        <f t="shared" si="735"/>
        <v>0</v>
      </c>
      <c r="S1615" s="31">
        <f t="shared" si="735"/>
        <v>0</v>
      </c>
      <c r="T1615" s="31">
        <f t="shared" si="735"/>
        <v>0</v>
      </c>
      <c r="U1615" s="31">
        <f t="shared" si="735"/>
        <v>0</v>
      </c>
      <c r="V1615" s="31">
        <f t="shared" si="735"/>
        <v>0</v>
      </c>
      <c r="W1615" s="31">
        <f t="shared" si="735"/>
        <v>0</v>
      </c>
      <c r="X1615" s="31">
        <f t="shared" si="735"/>
        <v>0</v>
      </c>
      <c r="Y1615" s="31">
        <f t="shared" si="735"/>
        <v>0</v>
      </c>
      <c r="Z1615" s="31">
        <f t="shared" ref="Z1615" si="739">SUM(M1615:Y1615)</f>
        <v>0</v>
      </c>
      <c r="AA1615" s="31">
        <f>D1615-Z1615</f>
        <v>0</v>
      </c>
      <c r="AB1615" s="37"/>
      <c r="AC1615" s="32"/>
    </row>
    <row r="1616" spans="1:29" s="33" customFormat="1" ht="18" customHeight="1" x14ac:dyDescent="0.25">
      <c r="A1616" s="38" t="s">
        <v>40</v>
      </c>
      <c r="B1616" s="39">
        <f t="shared" ref="B1616:AA1616" si="740">B1615+B1614</f>
        <v>892570110</v>
      </c>
      <c r="C1616" s="39">
        <f t="shared" si="740"/>
        <v>0</v>
      </c>
      <c r="D1616" s="39">
        <f t="shared" si="740"/>
        <v>892570110</v>
      </c>
      <c r="E1616" s="39">
        <f t="shared" si="740"/>
        <v>0</v>
      </c>
      <c r="F1616" s="39">
        <f t="shared" si="740"/>
        <v>21007764.539999999</v>
      </c>
      <c r="G1616" s="39">
        <f t="shared" si="740"/>
        <v>807281.52</v>
      </c>
      <c r="H1616" s="39">
        <f t="shared" si="740"/>
        <v>0</v>
      </c>
      <c r="I1616" s="39">
        <f t="shared" si="740"/>
        <v>0</v>
      </c>
      <c r="J1616" s="39">
        <f t="shared" si="740"/>
        <v>20130925.279999997</v>
      </c>
      <c r="K1616" s="39">
        <f t="shared" si="740"/>
        <v>0</v>
      </c>
      <c r="L1616" s="39">
        <f t="shared" si="740"/>
        <v>0</v>
      </c>
      <c r="M1616" s="39">
        <f t="shared" si="740"/>
        <v>56901273.149999999</v>
      </c>
      <c r="N1616" s="39">
        <f t="shared" si="740"/>
        <v>0</v>
      </c>
      <c r="O1616" s="39">
        <f t="shared" si="740"/>
        <v>0</v>
      </c>
      <c r="P1616" s="39">
        <f t="shared" si="740"/>
        <v>0</v>
      </c>
      <c r="Q1616" s="39">
        <f t="shared" si="740"/>
        <v>0</v>
      </c>
      <c r="R1616" s="39">
        <f t="shared" si="740"/>
        <v>0</v>
      </c>
      <c r="S1616" s="39">
        <f t="shared" si="740"/>
        <v>876839.26</v>
      </c>
      <c r="T1616" s="39">
        <f t="shared" si="740"/>
        <v>275365.21999999997</v>
      </c>
      <c r="U1616" s="39">
        <f t="shared" si="740"/>
        <v>531916.30000000005</v>
      </c>
      <c r="V1616" s="39">
        <f t="shared" si="740"/>
        <v>0</v>
      </c>
      <c r="W1616" s="39">
        <f t="shared" si="740"/>
        <v>0</v>
      </c>
      <c r="X1616" s="39">
        <f t="shared" si="740"/>
        <v>0</v>
      </c>
      <c r="Y1616" s="39">
        <f t="shared" si="740"/>
        <v>0</v>
      </c>
      <c r="Z1616" s="39">
        <f t="shared" si="740"/>
        <v>58585393.929999992</v>
      </c>
      <c r="AA1616" s="39">
        <f t="shared" si="740"/>
        <v>833984716.07000005</v>
      </c>
      <c r="AB1616" s="40">
        <f>Z1616/D1616</f>
        <v>6.5636741891345649E-2</v>
      </c>
      <c r="AC1616" s="42"/>
    </row>
    <row r="1617" spans="1:2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">
      <c r="A1621" s="36" t="s">
        <v>35</v>
      </c>
      <c r="B1621" s="31">
        <f>[1]consoCURRENT!E37058</f>
        <v>261350383</v>
      </c>
      <c r="C1621" s="31">
        <f>[1]consoCURRENT!F37058</f>
        <v>0</v>
      </c>
      <c r="D1621" s="31">
        <f>[1]consoCURRENT!G37058</f>
        <v>261350383</v>
      </c>
      <c r="E1621" s="31">
        <f>[1]consoCURRENT!H37058</f>
        <v>0</v>
      </c>
      <c r="F1621" s="31">
        <f>[1]consoCURRENT!I37058</f>
        <v>21007764.539999999</v>
      </c>
      <c r="G1621" s="31">
        <f>[1]consoCURRENT!J37058</f>
        <v>453218.54000000004</v>
      </c>
      <c r="H1621" s="31">
        <f>[1]consoCURRENT!K37058</f>
        <v>0</v>
      </c>
      <c r="I1621" s="31">
        <f>[1]consoCURRENT!L37058</f>
        <v>0</v>
      </c>
      <c r="J1621" s="31">
        <f>[1]consoCURRENT!M37058</f>
        <v>20130925.279999997</v>
      </c>
      <c r="K1621" s="31">
        <f>[1]consoCURRENT!N37058</f>
        <v>0</v>
      </c>
      <c r="L1621" s="31">
        <f>[1]consoCURRENT!O37058</f>
        <v>0</v>
      </c>
      <c r="M1621" s="31">
        <f>[1]consoCURRENT!P37058</f>
        <v>46238772.229999997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0</v>
      </c>
      <c r="R1621" s="31">
        <f>[1]consoCURRENT!U37058</f>
        <v>0</v>
      </c>
      <c r="S1621" s="31">
        <f>[1]consoCURRENT!V37058</f>
        <v>876839.26</v>
      </c>
      <c r="T1621" s="31">
        <f>[1]consoCURRENT!W37058</f>
        <v>236245.94</v>
      </c>
      <c r="U1621" s="31">
        <f>[1]consoCURRENT!X37058</f>
        <v>216972.6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41">SUM(M1621:Y1621)</f>
        <v>47568830.029999994</v>
      </c>
      <c r="AA1621" s="31">
        <f>D1621-Z1621</f>
        <v>213781552.97</v>
      </c>
      <c r="AB1621" s="37">
        <f>Z1621/D1621</f>
        <v>0.18201170965951863</v>
      </c>
      <c r="AC1621" s="32"/>
    </row>
    <row r="1622" spans="1:29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41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41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2">SUM(B1620:B1623)</f>
        <v>261350383</v>
      </c>
      <c r="C1624" s="39">
        <f t="shared" si="742"/>
        <v>0</v>
      </c>
      <c r="D1624" s="39">
        <f t="shared" si="742"/>
        <v>261350383</v>
      </c>
      <c r="E1624" s="39">
        <f t="shared" si="742"/>
        <v>0</v>
      </c>
      <c r="F1624" s="39">
        <f t="shared" si="742"/>
        <v>21007764.539999999</v>
      </c>
      <c r="G1624" s="39">
        <f t="shared" si="742"/>
        <v>453218.54000000004</v>
      </c>
      <c r="H1624" s="39">
        <f t="shared" si="742"/>
        <v>0</v>
      </c>
      <c r="I1624" s="39">
        <f t="shared" si="742"/>
        <v>0</v>
      </c>
      <c r="J1624" s="39">
        <f t="shared" si="742"/>
        <v>20130925.279999997</v>
      </c>
      <c r="K1624" s="39">
        <f t="shared" si="742"/>
        <v>0</v>
      </c>
      <c r="L1624" s="39">
        <f t="shared" si="742"/>
        <v>0</v>
      </c>
      <c r="M1624" s="39">
        <f t="shared" si="742"/>
        <v>46238772.229999997</v>
      </c>
      <c r="N1624" s="39">
        <f t="shared" si="742"/>
        <v>0</v>
      </c>
      <c r="O1624" s="39">
        <f t="shared" si="742"/>
        <v>0</v>
      </c>
      <c r="P1624" s="39">
        <f t="shared" si="742"/>
        <v>0</v>
      </c>
      <c r="Q1624" s="39">
        <f t="shared" si="742"/>
        <v>0</v>
      </c>
      <c r="R1624" s="39">
        <f t="shared" si="742"/>
        <v>0</v>
      </c>
      <c r="S1624" s="39">
        <f t="shared" si="742"/>
        <v>876839.26</v>
      </c>
      <c r="T1624" s="39">
        <f t="shared" si="742"/>
        <v>236245.94</v>
      </c>
      <c r="U1624" s="39">
        <f t="shared" si="742"/>
        <v>216972.6</v>
      </c>
      <c r="V1624" s="39">
        <f t="shared" si="742"/>
        <v>0</v>
      </c>
      <c r="W1624" s="39">
        <f t="shared" si="742"/>
        <v>0</v>
      </c>
      <c r="X1624" s="39">
        <f t="shared" si="742"/>
        <v>0</v>
      </c>
      <c r="Y1624" s="39">
        <f t="shared" si="742"/>
        <v>0</v>
      </c>
      <c r="Z1624" s="39">
        <f t="shared" si="742"/>
        <v>47568830.029999994</v>
      </c>
      <c r="AA1624" s="39">
        <f t="shared" si="742"/>
        <v>213781552.97</v>
      </c>
      <c r="AB1624" s="40">
        <f>Z1624/D1624</f>
        <v>0.18201170965951863</v>
      </c>
      <c r="AC1624" s="32"/>
    </row>
    <row r="1625" spans="1:29" s="33" customFormat="1" ht="18" customHeight="1" x14ac:dyDescent="0.25">
      <c r="A1625" s="41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43">SUM(M1625:Y1625)</f>
        <v>0</v>
      </c>
      <c r="AA1625" s="31">
        <f>D1625-Z1625</f>
        <v>0</v>
      </c>
      <c r="AB1625" s="37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4">B1625+B1624</f>
        <v>261350383</v>
      </c>
      <c r="C1626" s="39">
        <f t="shared" si="744"/>
        <v>0</v>
      </c>
      <c r="D1626" s="39">
        <f t="shared" si="744"/>
        <v>261350383</v>
      </c>
      <c r="E1626" s="39">
        <f t="shared" si="744"/>
        <v>0</v>
      </c>
      <c r="F1626" s="39">
        <f t="shared" si="744"/>
        <v>21007764.539999999</v>
      </c>
      <c r="G1626" s="39">
        <f t="shared" si="744"/>
        <v>453218.54000000004</v>
      </c>
      <c r="H1626" s="39">
        <f t="shared" si="744"/>
        <v>0</v>
      </c>
      <c r="I1626" s="39">
        <f t="shared" si="744"/>
        <v>0</v>
      </c>
      <c r="J1626" s="39">
        <f t="shared" si="744"/>
        <v>20130925.279999997</v>
      </c>
      <c r="K1626" s="39">
        <f t="shared" si="744"/>
        <v>0</v>
      </c>
      <c r="L1626" s="39">
        <f t="shared" si="744"/>
        <v>0</v>
      </c>
      <c r="M1626" s="39">
        <f t="shared" si="744"/>
        <v>46238772.229999997</v>
      </c>
      <c r="N1626" s="39">
        <f t="shared" si="744"/>
        <v>0</v>
      </c>
      <c r="O1626" s="39">
        <f t="shared" si="744"/>
        <v>0</v>
      </c>
      <c r="P1626" s="39">
        <f t="shared" si="744"/>
        <v>0</v>
      </c>
      <c r="Q1626" s="39">
        <f t="shared" si="744"/>
        <v>0</v>
      </c>
      <c r="R1626" s="39">
        <f t="shared" si="744"/>
        <v>0</v>
      </c>
      <c r="S1626" s="39">
        <f t="shared" si="744"/>
        <v>876839.26</v>
      </c>
      <c r="T1626" s="39">
        <f t="shared" si="744"/>
        <v>236245.94</v>
      </c>
      <c r="U1626" s="39">
        <f t="shared" si="744"/>
        <v>216972.6</v>
      </c>
      <c r="V1626" s="39">
        <f t="shared" si="744"/>
        <v>0</v>
      </c>
      <c r="W1626" s="39">
        <f t="shared" si="744"/>
        <v>0</v>
      </c>
      <c r="X1626" s="39">
        <f t="shared" si="744"/>
        <v>0</v>
      </c>
      <c r="Y1626" s="39">
        <f t="shared" si="744"/>
        <v>0</v>
      </c>
      <c r="Z1626" s="39">
        <f t="shared" si="744"/>
        <v>47568830.029999994</v>
      </c>
      <c r="AA1626" s="39">
        <f t="shared" si="744"/>
        <v>213781552.97</v>
      </c>
      <c r="AB1626" s="40">
        <f>Z1626/D1626</f>
        <v>0.18201170965951863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631219727</v>
      </c>
      <c r="C1631" s="31">
        <f>[1]consoCURRENT!F37271</f>
        <v>0</v>
      </c>
      <c r="D1631" s="31">
        <f>[1]consoCURRENT!G37271</f>
        <v>631219727</v>
      </c>
      <c r="E1631" s="31">
        <f>[1]consoCURRENT!H37271</f>
        <v>0</v>
      </c>
      <c r="F1631" s="31">
        <f>[1]consoCURRENT!I37271</f>
        <v>0</v>
      </c>
      <c r="G1631" s="31">
        <f>[1]consoCURRENT!J37271</f>
        <v>354062.98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10662500.92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39119.279999999999</v>
      </c>
      <c r="U1631" s="31">
        <f>[1]consoCURRENT!X37271</f>
        <v>314943.7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5">SUM(M1631:Y1631)</f>
        <v>11016563.899999999</v>
      </c>
      <c r="AA1631" s="31">
        <f>D1631-Z1631</f>
        <v>620203163.10000002</v>
      </c>
      <c r="AB1631" s="37">
        <f>Z1631/D1631</f>
        <v>1.7452819404676176E-2</v>
      </c>
      <c r="AC1631" s="32"/>
    </row>
    <row r="1632" spans="1:29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5"/>
        <v>0</v>
      </c>
      <c r="AA1632" s="31">
        <f>D1632-Z1632</f>
        <v>0</v>
      </c>
      <c r="AB1632" s="37"/>
      <c r="AC1632" s="32"/>
    </row>
    <row r="1633" spans="1:29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5"/>
        <v>0</v>
      </c>
      <c r="AA1633" s="31">
        <f>D1633-Z1633</f>
        <v>0</v>
      </c>
      <c r="AB1633" s="37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6">SUM(B1630:B1633)</f>
        <v>631219727</v>
      </c>
      <c r="C1634" s="39">
        <f t="shared" si="746"/>
        <v>0</v>
      </c>
      <c r="D1634" s="39">
        <f t="shared" si="746"/>
        <v>631219727</v>
      </c>
      <c r="E1634" s="39">
        <f t="shared" si="746"/>
        <v>0</v>
      </c>
      <c r="F1634" s="39">
        <f t="shared" si="746"/>
        <v>0</v>
      </c>
      <c r="G1634" s="39">
        <f t="shared" si="746"/>
        <v>354062.98</v>
      </c>
      <c r="H1634" s="39">
        <f t="shared" si="746"/>
        <v>0</v>
      </c>
      <c r="I1634" s="39">
        <f t="shared" si="746"/>
        <v>0</v>
      </c>
      <c r="J1634" s="39">
        <f t="shared" si="746"/>
        <v>0</v>
      </c>
      <c r="K1634" s="39">
        <f t="shared" si="746"/>
        <v>0</v>
      </c>
      <c r="L1634" s="39">
        <f t="shared" si="746"/>
        <v>0</v>
      </c>
      <c r="M1634" s="39">
        <f t="shared" si="746"/>
        <v>10662500.92</v>
      </c>
      <c r="N1634" s="39">
        <f t="shared" si="746"/>
        <v>0</v>
      </c>
      <c r="O1634" s="39">
        <f t="shared" si="746"/>
        <v>0</v>
      </c>
      <c r="P1634" s="39">
        <f t="shared" si="746"/>
        <v>0</v>
      </c>
      <c r="Q1634" s="39">
        <f t="shared" si="746"/>
        <v>0</v>
      </c>
      <c r="R1634" s="39">
        <f t="shared" si="746"/>
        <v>0</v>
      </c>
      <c r="S1634" s="39">
        <f t="shared" si="746"/>
        <v>0</v>
      </c>
      <c r="T1634" s="39">
        <f t="shared" si="746"/>
        <v>39119.279999999999</v>
      </c>
      <c r="U1634" s="39">
        <f t="shared" si="746"/>
        <v>314943.7</v>
      </c>
      <c r="V1634" s="39">
        <f t="shared" si="746"/>
        <v>0</v>
      </c>
      <c r="W1634" s="39">
        <f t="shared" si="746"/>
        <v>0</v>
      </c>
      <c r="X1634" s="39">
        <f t="shared" si="746"/>
        <v>0</v>
      </c>
      <c r="Y1634" s="39">
        <f t="shared" si="746"/>
        <v>0</v>
      </c>
      <c r="Z1634" s="39">
        <f t="shared" si="746"/>
        <v>11016563.899999999</v>
      </c>
      <c r="AA1634" s="39">
        <f t="shared" si="746"/>
        <v>620203163.10000002</v>
      </c>
      <c r="AB1634" s="40">
        <f>Z1634/D1634</f>
        <v>1.7452819404676176E-2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7">SUM(M1635:Y1635)</f>
        <v>0</v>
      </c>
      <c r="AA1635" s="31">
        <f>D1635-Z1635</f>
        <v>0</v>
      </c>
      <c r="AB1635" s="37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8">B1635+B1634</f>
        <v>631219727</v>
      </c>
      <c r="C1636" s="39">
        <f t="shared" si="748"/>
        <v>0</v>
      </c>
      <c r="D1636" s="39">
        <f t="shared" si="748"/>
        <v>631219727</v>
      </c>
      <c r="E1636" s="39">
        <f t="shared" si="748"/>
        <v>0</v>
      </c>
      <c r="F1636" s="39">
        <f t="shared" si="748"/>
        <v>0</v>
      </c>
      <c r="G1636" s="39">
        <f t="shared" si="748"/>
        <v>354062.98</v>
      </c>
      <c r="H1636" s="39">
        <f t="shared" si="748"/>
        <v>0</v>
      </c>
      <c r="I1636" s="39">
        <f t="shared" si="748"/>
        <v>0</v>
      </c>
      <c r="J1636" s="39">
        <f t="shared" si="748"/>
        <v>0</v>
      </c>
      <c r="K1636" s="39">
        <f t="shared" si="748"/>
        <v>0</v>
      </c>
      <c r="L1636" s="39">
        <f t="shared" si="748"/>
        <v>0</v>
      </c>
      <c r="M1636" s="39">
        <f t="shared" si="748"/>
        <v>10662500.92</v>
      </c>
      <c r="N1636" s="39">
        <f t="shared" si="748"/>
        <v>0</v>
      </c>
      <c r="O1636" s="39">
        <f t="shared" si="748"/>
        <v>0</v>
      </c>
      <c r="P1636" s="39">
        <f t="shared" si="748"/>
        <v>0</v>
      </c>
      <c r="Q1636" s="39">
        <f t="shared" si="748"/>
        <v>0</v>
      </c>
      <c r="R1636" s="39">
        <f t="shared" si="748"/>
        <v>0</v>
      </c>
      <c r="S1636" s="39">
        <f t="shared" si="748"/>
        <v>0</v>
      </c>
      <c r="T1636" s="39">
        <f t="shared" si="748"/>
        <v>39119.279999999999</v>
      </c>
      <c r="U1636" s="39">
        <f t="shared" si="748"/>
        <v>314943.7</v>
      </c>
      <c r="V1636" s="39">
        <f t="shared" si="748"/>
        <v>0</v>
      </c>
      <c r="W1636" s="39">
        <f t="shared" si="748"/>
        <v>0</v>
      </c>
      <c r="X1636" s="39">
        <f t="shared" si="748"/>
        <v>0</v>
      </c>
      <c r="Y1636" s="39">
        <f t="shared" si="748"/>
        <v>0</v>
      </c>
      <c r="Z1636" s="39">
        <f t="shared" si="748"/>
        <v>11016563.899999999</v>
      </c>
      <c r="AA1636" s="39">
        <f t="shared" si="748"/>
        <v>620203163.10000002</v>
      </c>
      <c r="AB1636" s="40">
        <f>Z1636/D1636</f>
        <v>1.7452819404676176E-2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46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B1650</f>
        <v>22113000</v>
      </c>
      <c r="C1640" s="31">
        <f t="shared" ref="C1640:Y1645" si="749">C1650</f>
        <v>0</v>
      </c>
      <c r="D1640" s="31">
        <f t="shared" si="749"/>
        <v>22113000</v>
      </c>
      <c r="E1640" s="31">
        <f t="shared" si="749"/>
        <v>3920494.3200000003</v>
      </c>
      <c r="F1640" s="31">
        <f t="shared" si="749"/>
        <v>4312553.28</v>
      </c>
      <c r="G1640" s="31">
        <f t="shared" si="749"/>
        <v>2776495.19</v>
      </c>
      <c r="H1640" s="31">
        <f t="shared" si="749"/>
        <v>0</v>
      </c>
      <c r="I1640" s="31">
        <f t="shared" si="749"/>
        <v>0</v>
      </c>
      <c r="J1640" s="31">
        <f t="shared" si="749"/>
        <v>0</v>
      </c>
      <c r="K1640" s="31">
        <f t="shared" si="749"/>
        <v>0</v>
      </c>
      <c r="L1640" s="31">
        <f t="shared" si="749"/>
        <v>0</v>
      </c>
      <c r="M1640" s="31">
        <f t="shared" si="749"/>
        <v>0</v>
      </c>
      <c r="N1640" s="31">
        <f t="shared" si="749"/>
        <v>0</v>
      </c>
      <c r="O1640" s="31">
        <f t="shared" si="749"/>
        <v>2638512.5</v>
      </c>
      <c r="P1640" s="31">
        <f t="shared" si="749"/>
        <v>1281981.82</v>
      </c>
      <c r="Q1640" s="31">
        <f t="shared" si="749"/>
        <v>2115537.9300000002</v>
      </c>
      <c r="R1640" s="31">
        <f t="shared" si="749"/>
        <v>2182612.62</v>
      </c>
      <c r="S1640" s="31">
        <f t="shared" si="749"/>
        <v>14402.73</v>
      </c>
      <c r="T1640" s="31">
        <f t="shared" si="749"/>
        <v>1748116.31</v>
      </c>
      <c r="U1640" s="31">
        <f t="shared" si="749"/>
        <v>1028378.88</v>
      </c>
      <c r="V1640" s="31">
        <f t="shared" si="749"/>
        <v>0</v>
      </c>
      <c r="W1640" s="31">
        <f t="shared" si="749"/>
        <v>0</v>
      </c>
      <c r="X1640" s="31">
        <f t="shared" si="749"/>
        <v>0</v>
      </c>
      <c r="Y1640" s="31">
        <f t="shared" si="749"/>
        <v>0</v>
      </c>
      <c r="Z1640" s="31">
        <f>SUM(M1640:Y1640)</f>
        <v>11009542.790000001</v>
      </c>
      <c r="AA1640" s="31">
        <f>D1640-Z1640</f>
        <v>11103457.209999999</v>
      </c>
      <c r="AB1640" s="37">
        <f>Z1640/D1640</f>
        <v>0.49787648849093297</v>
      </c>
      <c r="AC1640" s="32"/>
    </row>
    <row r="1641" spans="1:29" s="33" customFormat="1" ht="18" customHeight="1" x14ac:dyDescent="0.2">
      <c r="A1641" s="36" t="s">
        <v>35</v>
      </c>
      <c r="B1641" s="31">
        <f t="shared" ref="B1641:Q1645" si="750">B1651</f>
        <v>45805000</v>
      </c>
      <c r="C1641" s="31">
        <f t="shared" si="750"/>
        <v>0</v>
      </c>
      <c r="D1641" s="31">
        <f t="shared" si="750"/>
        <v>45805000</v>
      </c>
      <c r="E1641" s="31">
        <f t="shared" si="750"/>
        <v>7376005.6800000006</v>
      </c>
      <c r="F1641" s="31">
        <f t="shared" si="750"/>
        <v>11835517.17</v>
      </c>
      <c r="G1641" s="31">
        <f t="shared" si="750"/>
        <v>3577859.5599999996</v>
      </c>
      <c r="H1641" s="31">
        <f t="shared" si="750"/>
        <v>0</v>
      </c>
      <c r="I1641" s="31">
        <f t="shared" si="750"/>
        <v>4154080.46</v>
      </c>
      <c r="J1641" s="31">
        <f t="shared" si="750"/>
        <v>6616143.620000001</v>
      </c>
      <c r="K1641" s="31">
        <f t="shared" si="750"/>
        <v>0</v>
      </c>
      <c r="L1641" s="31">
        <f t="shared" si="750"/>
        <v>0</v>
      </c>
      <c r="M1641" s="31">
        <f t="shared" si="750"/>
        <v>14189109.58</v>
      </c>
      <c r="N1641" s="31">
        <f t="shared" si="750"/>
        <v>0</v>
      </c>
      <c r="O1641" s="31">
        <f t="shared" si="750"/>
        <v>1328961.6000000001</v>
      </c>
      <c r="P1641" s="31">
        <f t="shared" si="750"/>
        <v>1892963.6199999999</v>
      </c>
      <c r="Q1641" s="31">
        <f t="shared" si="750"/>
        <v>2084014.1600000001</v>
      </c>
      <c r="R1641" s="31">
        <f t="shared" si="749"/>
        <v>1804364.86</v>
      </c>
      <c r="S1641" s="31">
        <f t="shared" si="749"/>
        <v>1330994.5299999998</v>
      </c>
      <c r="T1641" s="31">
        <f t="shared" si="749"/>
        <v>1670586.34</v>
      </c>
      <c r="U1641" s="31">
        <f t="shared" si="749"/>
        <v>1907273.22</v>
      </c>
      <c r="V1641" s="31">
        <f t="shared" si="749"/>
        <v>0</v>
      </c>
      <c r="W1641" s="31">
        <f t="shared" si="749"/>
        <v>0</v>
      </c>
      <c r="X1641" s="31">
        <f t="shared" si="749"/>
        <v>0</v>
      </c>
      <c r="Y1641" s="31">
        <f t="shared" si="749"/>
        <v>0</v>
      </c>
      <c r="Z1641" s="31">
        <f t="shared" ref="Z1641:Z1643" si="751">SUM(M1641:Y1641)</f>
        <v>26208267.91</v>
      </c>
      <c r="AA1641" s="31">
        <f>D1641-Z1641</f>
        <v>19596732.09</v>
      </c>
      <c r="AB1641" s="37">
        <f>Z1641/D1641</f>
        <v>0.5721704597751337</v>
      </c>
      <c r="AC1641" s="32"/>
    </row>
    <row r="1642" spans="1:29" s="33" customFormat="1" ht="18" customHeight="1" x14ac:dyDescent="0.2">
      <c r="A1642" s="36" t="s">
        <v>36</v>
      </c>
      <c r="B1642" s="31">
        <f t="shared" si="750"/>
        <v>0</v>
      </c>
      <c r="C1642" s="31">
        <f t="shared" si="749"/>
        <v>0</v>
      </c>
      <c r="D1642" s="31">
        <f t="shared" si="749"/>
        <v>0</v>
      </c>
      <c r="E1642" s="31">
        <f t="shared" si="749"/>
        <v>0</v>
      </c>
      <c r="F1642" s="31">
        <f t="shared" si="749"/>
        <v>0</v>
      </c>
      <c r="G1642" s="31">
        <f t="shared" si="749"/>
        <v>0</v>
      </c>
      <c r="H1642" s="31">
        <f t="shared" si="749"/>
        <v>0</v>
      </c>
      <c r="I1642" s="31">
        <f t="shared" si="749"/>
        <v>0</v>
      </c>
      <c r="J1642" s="31">
        <f t="shared" si="749"/>
        <v>0</v>
      </c>
      <c r="K1642" s="31">
        <f t="shared" si="749"/>
        <v>0</v>
      </c>
      <c r="L1642" s="31">
        <f t="shared" si="749"/>
        <v>0</v>
      </c>
      <c r="M1642" s="31">
        <f t="shared" si="749"/>
        <v>0</v>
      </c>
      <c r="N1642" s="31">
        <f t="shared" si="749"/>
        <v>0</v>
      </c>
      <c r="O1642" s="31">
        <f t="shared" si="749"/>
        <v>0</v>
      </c>
      <c r="P1642" s="31">
        <f t="shared" si="749"/>
        <v>0</v>
      </c>
      <c r="Q1642" s="31">
        <f t="shared" si="749"/>
        <v>0</v>
      </c>
      <c r="R1642" s="31">
        <f t="shared" si="749"/>
        <v>0</v>
      </c>
      <c r="S1642" s="31">
        <f t="shared" si="749"/>
        <v>0</v>
      </c>
      <c r="T1642" s="31">
        <f t="shared" si="749"/>
        <v>0</v>
      </c>
      <c r="U1642" s="31">
        <f t="shared" si="749"/>
        <v>0</v>
      </c>
      <c r="V1642" s="31">
        <f t="shared" si="749"/>
        <v>0</v>
      </c>
      <c r="W1642" s="31">
        <f t="shared" si="749"/>
        <v>0</v>
      </c>
      <c r="X1642" s="31">
        <f t="shared" si="749"/>
        <v>0</v>
      </c>
      <c r="Y1642" s="31">
        <f t="shared" si="749"/>
        <v>0</v>
      </c>
      <c r="Z1642" s="31">
        <f t="shared" si="751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 t="shared" si="750"/>
        <v>0</v>
      </c>
      <c r="C1643" s="31">
        <f t="shared" si="749"/>
        <v>0</v>
      </c>
      <c r="D1643" s="31">
        <f t="shared" si="749"/>
        <v>0</v>
      </c>
      <c r="E1643" s="31">
        <f t="shared" si="749"/>
        <v>0</v>
      </c>
      <c r="F1643" s="31">
        <f t="shared" si="749"/>
        <v>0</v>
      </c>
      <c r="G1643" s="31">
        <f t="shared" si="749"/>
        <v>0</v>
      </c>
      <c r="H1643" s="31">
        <f t="shared" si="749"/>
        <v>0</v>
      </c>
      <c r="I1643" s="31">
        <f t="shared" si="749"/>
        <v>0</v>
      </c>
      <c r="J1643" s="31">
        <f t="shared" si="749"/>
        <v>0</v>
      </c>
      <c r="K1643" s="31">
        <f t="shared" si="749"/>
        <v>0</v>
      </c>
      <c r="L1643" s="31">
        <f t="shared" si="749"/>
        <v>0</v>
      </c>
      <c r="M1643" s="31">
        <f t="shared" si="749"/>
        <v>0</v>
      </c>
      <c r="N1643" s="31">
        <f t="shared" si="749"/>
        <v>0</v>
      </c>
      <c r="O1643" s="31">
        <f t="shared" si="749"/>
        <v>0</v>
      </c>
      <c r="P1643" s="31">
        <f t="shared" si="749"/>
        <v>0</v>
      </c>
      <c r="Q1643" s="31">
        <f t="shared" si="749"/>
        <v>0</v>
      </c>
      <c r="R1643" s="31">
        <f t="shared" si="749"/>
        <v>0</v>
      </c>
      <c r="S1643" s="31">
        <f t="shared" si="749"/>
        <v>0</v>
      </c>
      <c r="T1643" s="31">
        <f t="shared" si="749"/>
        <v>0</v>
      </c>
      <c r="U1643" s="31">
        <f t="shared" si="749"/>
        <v>0</v>
      </c>
      <c r="V1643" s="31">
        <f t="shared" si="749"/>
        <v>0</v>
      </c>
      <c r="W1643" s="31">
        <f t="shared" si="749"/>
        <v>0</v>
      </c>
      <c r="X1643" s="31">
        <f t="shared" si="749"/>
        <v>0</v>
      </c>
      <c r="Y1643" s="31">
        <f t="shared" si="749"/>
        <v>0</v>
      </c>
      <c r="Z1643" s="31">
        <f t="shared" si="751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2">SUM(B1640:B1643)</f>
        <v>67918000</v>
      </c>
      <c r="C1644" s="39">
        <f t="shared" si="752"/>
        <v>0</v>
      </c>
      <c r="D1644" s="39">
        <f t="shared" si="752"/>
        <v>67918000</v>
      </c>
      <c r="E1644" s="39">
        <f t="shared" si="752"/>
        <v>11296500</v>
      </c>
      <c r="F1644" s="39">
        <f t="shared" si="752"/>
        <v>16148070.449999999</v>
      </c>
      <c r="G1644" s="39">
        <f t="shared" si="752"/>
        <v>6354354.75</v>
      </c>
      <c r="H1644" s="39">
        <f t="shared" si="752"/>
        <v>0</v>
      </c>
      <c r="I1644" s="39">
        <f t="shared" si="752"/>
        <v>4154080.46</v>
      </c>
      <c r="J1644" s="39">
        <f t="shared" si="752"/>
        <v>6616143.620000001</v>
      </c>
      <c r="K1644" s="39">
        <f t="shared" si="752"/>
        <v>0</v>
      </c>
      <c r="L1644" s="39">
        <f t="shared" si="752"/>
        <v>0</v>
      </c>
      <c r="M1644" s="39">
        <f t="shared" si="752"/>
        <v>14189109.58</v>
      </c>
      <c r="N1644" s="39">
        <f t="shared" si="752"/>
        <v>0</v>
      </c>
      <c r="O1644" s="39">
        <f t="shared" si="752"/>
        <v>3967474.1</v>
      </c>
      <c r="P1644" s="39">
        <f t="shared" si="752"/>
        <v>3174945.44</v>
      </c>
      <c r="Q1644" s="39">
        <f t="shared" si="752"/>
        <v>4199552.09</v>
      </c>
      <c r="R1644" s="39">
        <f t="shared" si="752"/>
        <v>3986977.4800000004</v>
      </c>
      <c r="S1644" s="39">
        <f t="shared" si="752"/>
        <v>1345397.2599999998</v>
      </c>
      <c r="T1644" s="39">
        <f t="shared" si="752"/>
        <v>3418702.6500000004</v>
      </c>
      <c r="U1644" s="39">
        <f t="shared" si="752"/>
        <v>2935652.1</v>
      </c>
      <c r="V1644" s="39">
        <f t="shared" si="752"/>
        <v>0</v>
      </c>
      <c r="W1644" s="39">
        <f t="shared" si="752"/>
        <v>0</v>
      </c>
      <c r="X1644" s="39">
        <f t="shared" si="752"/>
        <v>0</v>
      </c>
      <c r="Y1644" s="39">
        <f t="shared" si="752"/>
        <v>0</v>
      </c>
      <c r="Z1644" s="39">
        <f t="shared" si="752"/>
        <v>37217810.700000003</v>
      </c>
      <c r="AA1644" s="39">
        <f t="shared" si="752"/>
        <v>30700189.299999997</v>
      </c>
      <c r="AB1644" s="40">
        <f>Z1644/D1644</f>
        <v>0.54798154686533762</v>
      </c>
      <c r="AC1644" s="32"/>
    </row>
    <row r="1645" spans="1:29" s="33" customFormat="1" ht="18" customHeight="1" x14ac:dyDescent="0.25">
      <c r="A1645" s="41" t="s">
        <v>39</v>
      </c>
      <c r="B1645" s="31">
        <f t="shared" si="750"/>
        <v>1851000</v>
      </c>
      <c r="C1645" s="31">
        <f t="shared" si="749"/>
        <v>0</v>
      </c>
      <c r="D1645" s="31">
        <f t="shared" si="749"/>
        <v>1851000</v>
      </c>
      <c r="E1645" s="31">
        <f t="shared" si="749"/>
        <v>367718.04</v>
      </c>
      <c r="F1645" s="31">
        <f t="shared" si="749"/>
        <v>346579.92</v>
      </c>
      <c r="G1645" s="31">
        <f t="shared" si="749"/>
        <v>220076.64</v>
      </c>
      <c r="H1645" s="31">
        <f t="shared" si="749"/>
        <v>0</v>
      </c>
      <c r="I1645" s="31">
        <f t="shared" si="749"/>
        <v>0</v>
      </c>
      <c r="J1645" s="31">
        <f t="shared" si="749"/>
        <v>0</v>
      </c>
      <c r="K1645" s="31">
        <f t="shared" si="749"/>
        <v>0</v>
      </c>
      <c r="L1645" s="31">
        <f t="shared" si="749"/>
        <v>0</v>
      </c>
      <c r="M1645" s="31">
        <f t="shared" si="749"/>
        <v>0</v>
      </c>
      <c r="N1645" s="31">
        <f t="shared" si="749"/>
        <v>0</v>
      </c>
      <c r="O1645" s="31">
        <f t="shared" si="749"/>
        <v>245145.36</v>
      </c>
      <c r="P1645" s="31">
        <f t="shared" si="749"/>
        <v>122572.68</v>
      </c>
      <c r="Q1645" s="31">
        <f t="shared" si="749"/>
        <v>115526.64</v>
      </c>
      <c r="R1645" s="31">
        <f t="shared" si="749"/>
        <v>115526.64</v>
      </c>
      <c r="S1645" s="31">
        <f t="shared" si="749"/>
        <v>115526.64</v>
      </c>
      <c r="T1645" s="31">
        <f t="shared" si="749"/>
        <v>110038.32</v>
      </c>
      <c r="U1645" s="31">
        <f t="shared" si="749"/>
        <v>110038.32</v>
      </c>
      <c r="V1645" s="31">
        <f t="shared" si="749"/>
        <v>0</v>
      </c>
      <c r="W1645" s="31">
        <f t="shared" si="749"/>
        <v>0</v>
      </c>
      <c r="X1645" s="31">
        <f t="shared" si="749"/>
        <v>0</v>
      </c>
      <c r="Y1645" s="31">
        <f t="shared" si="749"/>
        <v>0</v>
      </c>
      <c r="Z1645" s="31">
        <f t="shared" ref="Z1645" si="753">SUM(M1645:Y1645)</f>
        <v>934374.60000000009</v>
      </c>
      <c r="AA1645" s="31">
        <f>D1645-Z1645</f>
        <v>916625.39999999991</v>
      </c>
      <c r="AB1645" s="37">
        <f>Z1645/D1645</f>
        <v>0.50479448946515404</v>
      </c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4">B1645+B1644</f>
        <v>69769000</v>
      </c>
      <c r="C1646" s="39">
        <f t="shared" si="754"/>
        <v>0</v>
      </c>
      <c r="D1646" s="39">
        <f t="shared" si="754"/>
        <v>69769000</v>
      </c>
      <c r="E1646" s="39">
        <f t="shared" si="754"/>
        <v>11664218.039999999</v>
      </c>
      <c r="F1646" s="39">
        <f t="shared" si="754"/>
        <v>16494650.369999999</v>
      </c>
      <c r="G1646" s="39">
        <f t="shared" si="754"/>
        <v>6574431.3899999997</v>
      </c>
      <c r="H1646" s="39">
        <f t="shared" si="754"/>
        <v>0</v>
      </c>
      <c r="I1646" s="39">
        <f t="shared" si="754"/>
        <v>4154080.46</v>
      </c>
      <c r="J1646" s="39">
        <f t="shared" si="754"/>
        <v>6616143.620000001</v>
      </c>
      <c r="K1646" s="39">
        <f t="shared" si="754"/>
        <v>0</v>
      </c>
      <c r="L1646" s="39">
        <f t="shared" si="754"/>
        <v>0</v>
      </c>
      <c r="M1646" s="39">
        <f t="shared" si="754"/>
        <v>14189109.58</v>
      </c>
      <c r="N1646" s="39">
        <f t="shared" si="754"/>
        <v>0</v>
      </c>
      <c r="O1646" s="39">
        <f t="shared" si="754"/>
        <v>4212619.46</v>
      </c>
      <c r="P1646" s="39">
        <f t="shared" si="754"/>
        <v>3297518.12</v>
      </c>
      <c r="Q1646" s="39">
        <f t="shared" si="754"/>
        <v>4315078.7299999995</v>
      </c>
      <c r="R1646" s="39">
        <f t="shared" si="754"/>
        <v>4102504.1200000006</v>
      </c>
      <c r="S1646" s="39">
        <f t="shared" si="754"/>
        <v>1460923.8999999997</v>
      </c>
      <c r="T1646" s="39">
        <f t="shared" si="754"/>
        <v>3528740.97</v>
      </c>
      <c r="U1646" s="39">
        <f t="shared" si="754"/>
        <v>3045690.42</v>
      </c>
      <c r="V1646" s="39">
        <f t="shared" si="754"/>
        <v>0</v>
      </c>
      <c r="W1646" s="39">
        <f t="shared" si="754"/>
        <v>0</v>
      </c>
      <c r="X1646" s="39">
        <f t="shared" si="754"/>
        <v>0</v>
      </c>
      <c r="Y1646" s="39">
        <f t="shared" si="754"/>
        <v>0</v>
      </c>
      <c r="Z1646" s="39">
        <f t="shared" si="754"/>
        <v>38152185.300000004</v>
      </c>
      <c r="AA1646" s="39">
        <f t="shared" si="754"/>
        <v>31616814.699999996</v>
      </c>
      <c r="AB1646" s="40">
        <f>Z1646/D1646</f>
        <v>0.54683577663432192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22113000</v>
      </c>
      <c r="C1650" s="31">
        <f t="shared" ref="C1650:Y1655" si="755">C1660</f>
        <v>0</v>
      </c>
      <c r="D1650" s="31">
        <f t="shared" si="755"/>
        <v>22113000</v>
      </c>
      <c r="E1650" s="31">
        <f t="shared" si="755"/>
        <v>3920494.3200000003</v>
      </c>
      <c r="F1650" s="31">
        <f t="shared" si="755"/>
        <v>4312553.28</v>
      </c>
      <c r="G1650" s="31">
        <f t="shared" si="755"/>
        <v>2776495.19</v>
      </c>
      <c r="H1650" s="31">
        <f t="shared" si="755"/>
        <v>0</v>
      </c>
      <c r="I1650" s="31">
        <f t="shared" si="755"/>
        <v>0</v>
      </c>
      <c r="J1650" s="31">
        <f t="shared" si="755"/>
        <v>0</v>
      </c>
      <c r="K1650" s="31">
        <f t="shared" si="755"/>
        <v>0</v>
      </c>
      <c r="L1650" s="31">
        <f t="shared" si="755"/>
        <v>0</v>
      </c>
      <c r="M1650" s="31">
        <f t="shared" si="755"/>
        <v>0</v>
      </c>
      <c r="N1650" s="31">
        <f t="shared" si="755"/>
        <v>0</v>
      </c>
      <c r="O1650" s="31">
        <f t="shared" si="755"/>
        <v>2638512.5</v>
      </c>
      <c r="P1650" s="31">
        <f t="shared" si="755"/>
        <v>1281981.82</v>
      </c>
      <c r="Q1650" s="31">
        <f t="shared" si="755"/>
        <v>2115537.9300000002</v>
      </c>
      <c r="R1650" s="31">
        <f t="shared" si="755"/>
        <v>2182612.62</v>
      </c>
      <c r="S1650" s="31">
        <f t="shared" si="755"/>
        <v>14402.73</v>
      </c>
      <c r="T1650" s="31">
        <f t="shared" si="755"/>
        <v>1748116.31</v>
      </c>
      <c r="U1650" s="31">
        <f t="shared" si="755"/>
        <v>1028378.88</v>
      </c>
      <c r="V1650" s="31">
        <f t="shared" si="755"/>
        <v>0</v>
      </c>
      <c r="W1650" s="31">
        <f t="shared" si="755"/>
        <v>0</v>
      </c>
      <c r="X1650" s="31">
        <f t="shared" si="755"/>
        <v>0</v>
      </c>
      <c r="Y1650" s="31">
        <f t="shared" si="755"/>
        <v>0</v>
      </c>
      <c r="Z1650" s="31">
        <f>SUM(M1650:Y1650)</f>
        <v>11009542.790000001</v>
      </c>
      <c r="AA1650" s="31">
        <f>D1650-Z1650</f>
        <v>11103457.209999999</v>
      </c>
      <c r="AB1650" s="37">
        <f>Z1650/D1650</f>
        <v>0.49787648849093297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6">B1661</f>
        <v>45805000</v>
      </c>
      <c r="C1651" s="31">
        <f t="shared" si="756"/>
        <v>0</v>
      </c>
      <c r="D1651" s="31">
        <f t="shared" si="756"/>
        <v>45805000</v>
      </c>
      <c r="E1651" s="31">
        <f t="shared" si="756"/>
        <v>7376005.6800000006</v>
      </c>
      <c r="F1651" s="31">
        <f t="shared" si="756"/>
        <v>11835517.17</v>
      </c>
      <c r="G1651" s="31">
        <f t="shared" si="756"/>
        <v>3577859.5599999996</v>
      </c>
      <c r="H1651" s="31">
        <f t="shared" si="756"/>
        <v>0</v>
      </c>
      <c r="I1651" s="31">
        <f t="shared" si="756"/>
        <v>4154080.46</v>
      </c>
      <c r="J1651" s="31">
        <f t="shared" si="756"/>
        <v>6616143.620000001</v>
      </c>
      <c r="K1651" s="31">
        <f t="shared" si="756"/>
        <v>0</v>
      </c>
      <c r="L1651" s="31">
        <f t="shared" si="756"/>
        <v>0</v>
      </c>
      <c r="M1651" s="31">
        <f t="shared" si="756"/>
        <v>14189109.58</v>
      </c>
      <c r="N1651" s="31">
        <f t="shared" si="756"/>
        <v>0</v>
      </c>
      <c r="O1651" s="31">
        <f t="shared" si="756"/>
        <v>1328961.6000000001</v>
      </c>
      <c r="P1651" s="31">
        <f t="shared" si="756"/>
        <v>1892963.6199999999</v>
      </c>
      <c r="Q1651" s="31">
        <f t="shared" si="756"/>
        <v>2084014.1600000001</v>
      </c>
      <c r="R1651" s="31">
        <f t="shared" si="755"/>
        <v>1804364.86</v>
      </c>
      <c r="S1651" s="31">
        <f t="shared" si="755"/>
        <v>1330994.5299999998</v>
      </c>
      <c r="T1651" s="31">
        <f t="shared" si="755"/>
        <v>1670586.34</v>
      </c>
      <c r="U1651" s="31">
        <f t="shared" si="755"/>
        <v>1907273.22</v>
      </c>
      <c r="V1651" s="31">
        <f t="shared" si="755"/>
        <v>0</v>
      </c>
      <c r="W1651" s="31">
        <f t="shared" si="755"/>
        <v>0</v>
      </c>
      <c r="X1651" s="31">
        <f t="shared" si="755"/>
        <v>0</v>
      </c>
      <c r="Y1651" s="31">
        <f t="shared" si="755"/>
        <v>0</v>
      </c>
      <c r="Z1651" s="31">
        <f t="shared" ref="Z1651:Z1653" si="757">SUM(M1651:Y1651)</f>
        <v>26208267.91</v>
      </c>
      <c r="AA1651" s="31">
        <f>D1651-Z1651</f>
        <v>19596732.09</v>
      </c>
      <c r="AB1651" s="37">
        <f>Z1651/D1651</f>
        <v>0.5721704597751337</v>
      </c>
      <c r="AC1651" s="32"/>
    </row>
    <row r="1652" spans="1:29" s="33" customFormat="1" ht="18" customHeight="1" x14ac:dyDescent="0.2">
      <c r="A1652" s="36" t="s">
        <v>36</v>
      </c>
      <c r="B1652" s="31">
        <f t="shared" si="756"/>
        <v>0</v>
      </c>
      <c r="C1652" s="31">
        <f t="shared" si="755"/>
        <v>0</v>
      </c>
      <c r="D1652" s="31">
        <f t="shared" si="755"/>
        <v>0</v>
      </c>
      <c r="E1652" s="31">
        <f t="shared" si="755"/>
        <v>0</v>
      </c>
      <c r="F1652" s="31">
        <f t="shared" si="755"/>
        <v>0</v>
      </c>
      <c r="G1652" s="31">
        <f t="shared" si="755"/>
        <v>0</v>
      </c>
      <c r="H1652" s="31">
        <f t="shared" si="755"/>
        <v>0</v>
      </c>
      <c r="I1652" s="31">
        <f t="shared" si="755"/>
        <v>0</v>
      </c>
      <c r="J1652" s="31">
        <f t="shared" si="755"/>
        <v>0</v>
      </c>
      <c r="K1652" s="31">
        <f t="shared" si="755"/>
        <v>0</v>
      </c>
      <c r="L1652" s="31">
        <f t="shared" si="755"/>
        <v>0</v>
      </c>
      <c r="M1652" s="31">
        <f t="shared" si="755"/>
        <v>0</v>
      </c>
      <c r="N1652" s="31">
        <f t="shared" si="755"/>
        <v>0</v>
      </c>
      <c r="O1652" s="31">
        <f t="shared" si="755"/>
        <v>0</v>
      </c>
      <c r="P1652" s="31">
        <f t="shared" si="755"/>
        <v>0</v>
      </c>
      <c r="Q1652" s="31">
        <f t="shared" si="755"/>
        <v>0</v>
      </c>
      <c r="R1652" s="31">
        <f t="shared" si="755"/>
        <v>0</v>
      </c>
      <c r="S1652" s="31">
        <f t="shared" si="755"/>
        <v>0</v>
      </c>
      <c r="T1652" s="31">
        <f t="shared" si="755"/>
        <v>0</v>
      </c>
      <c r="U1652" s="31">
        <f t="shared" si="755"/>
        <v>0</v>
      </c>
      <c r="V1652" s="31">
        <f t="shared" si="755"/>
        <v>0</v>
      </c>
      <c r="W1652" s="31">
        <f t="shared" si="755"/>
        <v>0</v>
      </c>
      <c r="X1652" s="31">
        <f t="shared" si="755"/>
        <v>0</v>
      </c>
      <c r="Y1652" s="31">
        <f t="shared" si="755"/>
        <v>0</v>
      </c>
      <c r="Z1652" s="31">
        <f t="shared" si="757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6"/>
        <v>0</v>
      </c>
      <c r="C1653" s="31">
        <f t="shared" si="755"/>
        <v>0</v>
      </c>
      <c r="D1653" s="31">
        <f t="shared" si="755"/>
        <v>0</v>
      </c>
      <c r="E1653" s="31">
        <f t="shared" si="755"/>
        <v>0</v>
      </c>
      <c r="F1653" s="31">
        <f t="shared" si="755"/>
        <v>0</v>
      </c>
      <c r="G1653" s="31">
        <f t="shared" si="755"/>
        <v>0</v>
      </c>
      <c r="H1653" s="31">
        <f t="shared" si="755"/>
        <v>0</v>
      </c>
      <c r="I1653" s="31">
        <f t="shared" si="755"/>
        <v>0</v>
      </c>
      <c r="J1653" s="31">
        <f t="shared" si="755"/>
        <v>0</v>
      </c>
      <c r="K1653" s="31">
        <f t="shared" si="755"/>
        <v>0</v>
      </c>
      <c r="L1653" s="31">
        <f t="shared" si="755"/>
        <v>0</v>
      </c>
      <c r="M1653" s="31">
        <f t="shared" si="755"/>
        <v>0</v>
      </c>
      <c r="N1653" s="31">
        <f t="shared" si="755"/>
        <v>0</v>
      </c>
      <c r="O1653" s="31">
        <f t="shared" si="755"/>
        <v>0</v>
      </c>
      <c r="P1653" s="31">
        <f t="shared" si="755"/>
        <v>0</v>
      </c>
      <c r="Q1653" s="31">
        <f t="shared" si="755"/>
        <v>0</v>
      </c>
      <c r="R1653" s="31">
        <f t="shared" si="755"/>
        <v>0</v>
      </c>
      <c r="S1653" s="31">
        <f t="shared" si="755"/>
        <v>0</v>
      </c>
      <c r="T1653" s="31">
        <f t="shared" si="755"/>
        <v>0</v>
      </c>
      <c r="U1653" s="31">
        <f t="shared" si="755"/>
        <v>0</v>
      </c>
      <c r="V1653" s="31">
        <f t="shared" si="755"/>
        <v>0</v>
      </c>
      <c r="W1653" s="31">
        <f t="shared" si="755"/>
        <v>0</v>
      </c>
      <c r="X1653" s="31">
        <f t="shared" si="755"/>
        <v>0</v>
      </c>
      <c r="Y1653" s="31">
        <f t="shared" si="755"/>
        <v>0</v>
      </c>
      <c r="Z1653" s="31">
        <f t="shared" si="757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8">SUM(B1650:B1653)</f>
        <v>67918000</v>
      </c>
      <c r="C1654" s="39">
        <f t="shared" si="758"/>
        <v>0</v>
      </c>
      <c r="D1654" s="39">
        <f t="shared" si="758"/>
        <v>67918000</v>
      </c>
      <c r="E1654" s="39">
        <f t="shared" si="758"/>
        <v>11296500</v>
      </c>
      <c r="F1654" s="39">
        <f t="shared" si="758"/>
        <v>16148070.449999999</v>
      </c>
      <c r="G1654" s="39">
        <f t="shared" si="758"/>
        <v>6354354.75</v>
      </c>
      <c r="H1654" s="39">
        <f t="shared" si="758"/>
        <v>0</v>
      </c>
      <c r="I1654" s="39">
        <f t="shared" si="758"/>
        <v>4154080.46</v>
      </c>
      <c r="J1654" s="39">
        <f t="shared" si="758"/>
        <v>6616143.620000001</v>
      </c>
      <c r="K1654" s="39">
        <f t="shared" si="758"/>
        <v>0</v>
      </c>
      <c r="L1654" s="39">
        <f t="shared" si="758"/>
        <v>0</v>
      </c>
      <c r="M1654" s="39">
        <f t="shared" si="758"/>
        <v>14189109.58</v>
      </c>
      <c r="N1654" s="39">
        <f t="shared" si="758"/>
        <v>0</v>
      </c>
      <c r="O1654" s="39">
        <f t="shared" si="758"/>
        <v>3967474.1</v>
      </c>
      <c r="P1654" s="39">
        <f t="shared" si="758"/>
        <v>3174945.44</v>
      </c>
      <c r="Q1654" s="39">
        <f t="shared" si="758"/>
        <v>4199552.09</v>
      </c>
      <c r="R1654" s="39">
        <f t="shared" si="758"/>
        <v>3986977.4800000004</v>
      </c>
      <c r="S1654" s="39">
        <f t="shared" si="758"/>
        <v>1345397.2599999998</v>
      </c>
      <c r="T1654" s="39">
        <f t="shared" si="758"/>
        <v>3418702.6500000004</v>
      </c>
      <c r="U1654" s="39">
        <f t="shared" si="758"/>
        <v>2935652.1</v>
      </c>
      <c r="V1654" s="39">
        <f t="shared" si="758"/>
        <v>0</v>
      </c>
      <c r="W1654" s="39">
        <f t="shared" si="758"/>
        <v>0</v>
      </c>
      <c r="X1654" s="39">
        <f t="shared" si="758"/>
        <v>0</v>
      </c>
      <c r="Y1654" s="39">
        <f t="shared" si="758"/>
        <v>0</v>
      </c>
      <c r="Z1654" s="39">
        <f t="shared" si="758"/>
        <v>37217810.700000003</v>
      </c>
      <c r="AA1654" s="39">
        <f t="shared" si="758"/>
        <v>30700189.299999997</v>
      </c>
      <c r="AB1654" s="40">
        <f>Z1654/D1654</f>
        <v>0.54798154686533762</v>
      </c>
      <c r="AC1654" s="32"/>
    </row>
    <row r="1655" spans="1:29" s="33" customFormat="1" ht="18" customHeight="1" x14ac:dyDescent="0.25">
      <c r="A1655" s="41" t="s">
        <v>39</v>
      </c>
      <c r="B1655" s="31">
        <f t="shared" si="756"/>
        <v>1851000</v>
      </c>
      <c r="C1655" s="31">
        <f t="shared" si="755"/>
        <v>0</v>
      </c>
      <c r="D1655" s="31">
        <f t="shared" si="755"/>
        <v>1851000</v>
      </c>
      <c r="E1655" s="31">
        <f t="shared" si="755"/>
        <v>367718.04</v>
      </c>
      <c r="F1655" s="31">
        <f t="shared" si="755"/>
        <v>346579.92</v>
      </c>
      <c r="G1655" s="31">
        <f t="shared" si="755"/>
        <v>220076.64</v>
      </c>
      <c r="H1655" s="31">
        <f t="shared" si="755"/>
        <v>0</v>
      </c>
      <c r="I1655" s="31">
        <f t="shared" si="755"/>
        <v>0</v>
      </c>
      <c r="J1655" s="31">
        <f t="shared" si="755"/>
        <v>0</v>
      </c>
      <c r="K1655" s="31">
        <f t="shared" si="755"/>
        <v>0</v>
      </c>
      <c r="L1655" s="31">
        <f t="shared" si="755"/>
        <v>0</v>
      </c>
      <c r="M1655" s="31">
        <f t="shared" si="755"/>
        <v>0</v>
      </c>
      <c r="N1655" s="31">
        <f t="shared" si="755"/>
        <v>0</v>
      </c>
      <c r="O1655" s="31">
        <f t="shared" si="755"/>
        <v>245145.36</v>
      </c>
      <c r="P1655" s="31">
        <f t="shared" si="755"/>
        <v>122572.68</v>
      </c>
      <c r="Q1655" s="31">
        <f t="shared" si="755"/>
        <v>115526.64</v>
      </c>
      <c r="R1655" s="31">
        <f t="shared" si="755"/>
        <v>115526.64</v>
      </c>
      <c r="S1655" s="31">
        <f t="shared" si="755"/>
        <v>115526.64</v>
      </c>
      <c r="T1655" s="31">
        <f t="shared" si="755"/>
        <v>110038.32</v>
      </c>
      <c r="U1655" s="31">
        <f t="shared" si="755"/>
        <v>110038.32</v>
      </c>
      <c r="V1655" s="31">
        <f t="shared" si="755"/>
        <v>0</v>
      </c>
      <c r="W1655" s="31">
        <f t="shared" si="755"/>
        <v>0</v>
      </c>
      <c r="X1655" s="31">
        <f t="shared" si="755"/>
        <v>0</v>
      </c>
      <c r="Y1655" s="31">
        <f t="shared" si="755"/>
        <v>0</v>
      </c>
      <c r="Z1655" s="31">
        <f t="shared" ref="Z1655" si="759">SUM(M1655:Y1655)</f>
        <v>934374.60000000009</v>
      </c>
      <c r="AA1655" s="31">
        <f>D1655-Z1655</f>
        <v>916625.39999999991</v>
      </c>
      <c r="AB1655" s="37">
        <f>Z1655/D1655</f>
        <v>0.50479448946515404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60">B1655+B1654</f>
        <v>69769000</v>
      </c>
      <c r="C1656" s="39">
        <f t="shared" si="760"/>
        <v>0</v>
      </c>
      <c r="D1656" s="39">
        <f t="shared" si="760"/>
        <v>69769000</v>
      </c>
      <c r="E1656" s="39">
        <f t="shared" si="760"/>
        <v>11664218.039999999</v>
      </c>
      <c r="F1656" s="39">
        <f t="shared" si="760"/>
        <v>16494650.369999999</v>
      </c>
      <c r="G1656" s="39">
        <f t="shared" si="760"/>
        <v>6574431.3899999997</v>
      </c>
      <c r="H1656" s="39">
        <f t="shared" si="760"/>
        <v>0</v>
      </c>
      <c r="I1656" s="39">
        <f t="shared" si="760"/>
        <v>4154080.46</v>
      </c>
      <c r="J1656" s="39">
        <f t="shared" si="760"/>
        <v>6616143.620000001</v>
      </c>
      <c r="K1656" s="39">
        <f t="shared" si="760"/>
        <v>0</v>
      </c>
      <c r="L1656" s="39">
        <f t="shared" si="760"/>
        <v>0</v>
      </c>
      <c r="M1656" s="39">
        <f t="shared" si="760"/>
        <v>14189109.58</v>
      </c>
      <c r="N1656" s="39">
        <f t="shared" si="760"/>
        <v>0</v>
      </c>
      <c r="O1656" s="39">
        <f t="shared" si="760"/>
        <v>4212619.46</v>
      </c>
      <c r="P1656" s="39">
        <f t="shared" si="760"/>
        <v>3297518.12</v>
      </c>
      <c r="Q1656" s="39">
        <f t="shared" si="760"/>
        <v>4315078.7299999995</v>
      </c>
      <c r="R1656" s="39">
        <f t="shared" si="760"/>
        <v>4102504.1200000006</v>
      </c>
      <c r="S1656" s="39">
        <f t="shared" si="760"/>
        <v>1460923.8999999997</v>
      </c>
      <c r="T1656" s="39">
        <f t="shared" si="760"/>
        <v>3528740.97</v>
      </c>
      <c r="U1656" s="39">
        <f t="shared" si="760"/>
        <v>3045690.42</v>
      </c>
      <c r="V1656" s="39">
        <f t="shared" si="760"/>
        <v>0</v>
      </c>
      <c r="W1656" s="39">
        <f t="shared" si="760"/>
        <v>0</v>
      </c>
      <c r="X1656" s="39">
        <f t="shared" si="760"/>
        <v>0</v>
      </c>
      <c r="Y1656" s="39">
        <f t="shared" si="760"/>
        <v>0</v>
      </c>
      <c r="Z1656" s="39">
        <f t="shared" si="760"/>
        <v>38152185.300000004</v>
      </c>
      <c r="AA1656" s="39">
        <f t="shared" si="760"/>
        <v>31616814.699999996</v>
      </c>
      <c r="AB1656" s="40">
        <f>Z1656/D1656</f>
        <v>0.54683577663432192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[1]consoCURRENT!E37587</f>
        <v>22113000</v>
      </c>
      <c r="C1660" s="31">
        <f>[1]consoCURRENT!F37587</f>
        <v>0</v>
      </c>
      <c r="D1660" s="31">
        <f>[1]consoCURRENT!G37587</f>
        <v>22113000</v>
      </c>
      <c r="E1660" s="31">
        <f>[1]consoCURRENT!H37587</f>
        <v>3920494.3200000003</v>
      </c>
      <c r="F1660" s="31">
        <f>[1]consoCURRENT!I37587</f>
        <v>4312553.28</v>
      </c>
      <c r="G1660" s="31">
        <f>[1]consoCURRENT!J37587</f>
        <v>2776495.19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2638512.5</v>
      </c>
      <c r="P1660" s="31">
        <f>[1]consoCURRENT!S37587</f>
        <v>1281981.82</v>
      </c>
      <c r="Q1660" s="31">
        <f>[1]consoCURRENT!T37587</f>
        <v>2115537.9300000002</v>
      </c>
      <c r="R1660" s="31">
        <f>[1]consoCURRENT!U37587</f>
        <v>2182612.62</v>
      </c>
      <c r="S1660" s="31">
        <f>[1]consoCURRENT!V37587</f>
        <v>14402.73</v>
      </c>
      <c r="T1660" s="31">
        <f>[1]consoCURRENT!W37587</f>
        <v>1748116.31</v>
      </c>
      <c r="U1660" s="31">
        <f>[1]consoCURRENT!X37587</f>
        <v>1028378.88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11009542.790000001</v>
      </c>
      <c r="AA1660" s="31">
        <f>D1660-Z1660</f>
        <v>11103457.209999999</v>
      </c>
      <c r="AB1660" s="37">
        <f>Z1660/D1660</f>
        <v>0.49787648849093297</v>
      </c>
      <c r="AC1660" s="32"/>
    </row>
    <row r="1661" spans="1:29" s="33" customFormat="1" ht="18" customHeight="1" x14ac:dyDescent="0.2">
      <c r="A1661" s="36" t="s">
        <v>35</v>
      </c>
      <c r="B1661" s="31">
        <f>[1]consoCURRENT!E37700</f>
        <v>45805000</v>
      </c>
      <c r="C1661" s="31">
        <f>[1]consoCURRENT!F37700</f>
        <v>0</v>
      </c>
      <c r="D1661" s="31">
        <f>[1]consoCURRENT!G37700</f>
        <v>45805000</v>
      </c>
      <c r="E1661" s="31">
        <f>[1]consoCURRENT!H37700</f>
        <v>7376005.6800000006</v>
      </c>
      <c r="F1661" s="31">
        <f>[1]consoCURRENT!I37700</f>
        <v>11835517.17</v>
      </c>
      <c r="G1661" s="31">
        <f>[1]consoCURRENT!J37700</f>
        <v>3577859.5599999996</v>
      </c>
      <c r="H1661" s="31">
        <f>[1]consoCURRENT!K37700</f>
        <v>0</v>
      </c>
      <c r="I1661" s="31">
        <f>[1]consoCURRENT!L37700</f>
        <v>4154080.46</v>
      </c>
      <c r="J1661" s="31">
        <f>[1]consoCURRENT!M37700</f>
        <v>6616143.620000001</v>
      </c>
      <c r="K1661" s="31">
        <f>[1]consoCURRENT!N37700</f>
        <v>0</v>
      </c>
      <c r="L1661" s="31">
        <f>[1]consoCURRENT!O37700</f>
        <v>0</v>
      </c>
      <c r="M1661" s="31">
        <f>[1]consoCURRENT!P37700</f>
        <v>14189109.58</v>
      </c>
      <c r="N1661" s="31">
        <f>[1]consoCURRENT!Q37700</f>
        <v>0</v>
      </c>
      <c r="O1661" s="31">
        <f>[1]consoCURRENT!R37700</f>
        <v>1328961.6000000001</v>
      </c>
      <c r="P1661" s="31">
        <f>[1]consoCURRENT!S37700</f>
        <v>1892963.6199999999</v>
      </c>
      <c r="Q1661" s="31">
        <f>[1]consoCURRENT!T37700</f>
        <v>2084014.1600000001</v>
      </c>
      <c r="R1661" s="31">
        <f>[1]consoCURRENT!U37700</f>
        <v>1804364.86</v>
      </c>
      <c r="S1661" s="31">
        <f>[1]consoCURRENT!V37700</f>
        <v>1330994.5299999998</v>
      </c>
      <c r="T1661" s="31">
        <f>[1]consoCURRENT!W37700</f>
        <v>1670586.34</v>
      </c>
      <c r="U1661" s="31">
        <f>[1]consoCURRENT!X37700</f>
        <v>1907273.22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61">SUM(M1661:Y1661)</f>
        <v>26208267.91</v>
      </c>
      <c r="AA1661" s="31">
        <f>D1661-Z1661</f>
        <v>19596732.09</v>
      </c>
      <c r="AB1661" s="37">
        <f>Z1661/D1661</f>
        <v>0.5721704597751337</v>
      </c>
      <c r="AC1661" s="32"/>
    </row>
    <row r="1662" spans="1:29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61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61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2">SUM(B1660:B1663)</f>
        <v>67918000</v>
      </c>
      <c r="C1664" s="39">
        <f t="shared" si="762"/>
        <v>0</v>
      </c>
      <c r="D1664" s="39">
        <f t="shared" si="762"/>
        <v>67918000</v>
      </c>
      <c r="E1664" s="39">
        <f t="shared" si="762"/>
        <v>11296500</v>
      </c>
      <c r="F1664" s="39">
        <f t="shared" si="762"/>
        <v>16148070.449999999</v>
      </c>
      <c r="G1664" s="39">
        <f t="shared" si="762"/>
        <v>6354354.75</v>
      </c>
      <c r="H1664" s="39">
        <f t="shared" si="762"/>
        <v>0</v>
      </c>
      <c r="I1664" s="39">
        <f t="shared" si="762"/>
        <v>4154080.46</v>
      </c>
      <c r="J1664" s="39">
        <f t="shared" si="762"/>
        <v>6616143.620000001</v>
      </c>
      <c r="K1664" s="39">
        <f t="shared" si="762"/>
        <v>0</v>
      </c>
      <c r="L1664" s="39">
        <f t="shared" si="762"/>
        <v>0</v>
      </c>
      <c r="M1664" s="39">
        <f t="shared" si="762"/>
        <v>14189109.58</v>
      </c>
      <c r="N1664" s="39">
        <f t="shared" si="762"/>
        <v>0</v>
      </c>
      <c r="O1664" s="39">
        <f t="shared" si="762"/>
        <v>3967474.1</v>
      </c>
      <c r="P1664" s="39">
        <f t="shared" si="762"/>
        <v>3174945.44</v>
      </c>
      <c r="Q1664" s="39">
        <f t="shared" si="762"/>
        <v>4199552.09</v>
      </c>
      <c r="R1664" s="39">
        <f t="shared" si="762"/>
        <v>3986977.4800000004</v>
      </c>
      <c r="S1664" s="39">
        <f t="shared" si="762"/>
        <v>1345397.2599999998</v>
      </c>
      <c r="T1664" s="39">
        <f t="shared" si="762"/>
        <v>3418702.6500000004</v>
      </c>
      <c r="U1664" s="39">
        <f t="shared" si="762"/>
        <v>2935652.1</v>
      </c>
      <c r="V1664" s="39">
        <f t="shared" si="762"/>
        <v>0</v>
      </c>
      <c r="W1664" s="39">
        <f t="shared" si="762"/>
        <v>0</v>
      </c>
      <c r="X1664" s="39">
        <f t="shared" si="762"/>
        <v>0</v>
      </c>
      <c r="Y1664" s="39">
        <f t="shared" si="762"/>
        <v>0</v>
      </c>
      <c r="Z1664" s="39">
        <f t="shared" si="762"/>
        <v>37217810.700000003</v>
      </c>
      <c r="AA1664" s="39">
        <f t="shared" si="762"/>
        <v>30700189.299999997</v>
      </c>
      <c r="AB1664" s="40">
        <f>Z1664/D1664</f>
        <v>0.54798154686533762</v>
      </c>
      <c r="AC1664" s="32"/>
    </row>
    <row r="1665" spans="1:29" s="33" customFormat="1" ht="18" customHeight="1" x14ac:dyDescent="0.25">
      <c r="A1665" s="41" t="s">
        <v>39</v>
      </c>
      <c r="B1665" s="31">
        <f>[1]consoCURRENT!E37739</f>
        <v>1851000</v>
      </c>
      <c r="C1665" s="31">
        <f>[1]consoCURRENT!F37739</f>
        <v>0</v>
      </c>
      <c r="D1665" s="31">
        <f>[1]consoCURRENT!G37739</f>
        <v>1851000</v>
      </c>
      <c r="E1665" s="31">
        <f>[1]consoCURRENT!H37739</f>
        <v>367718.04</v>
      </c>
      <c r="F1665" s="31">
        <f>[1]consoCURRENT!I37739</f>
        <v>346579.92</v>
      </c>
      <c r="G1665" s="31">
        <f>[1]consoCURRENT!J37739</f>
        <v>220076.64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245145.36</v>
      </c>
      <c r="P1665" s="31">
        <f>[1]consoCURRENT!S37739</f>
        <v>122572.68</v>
      </c>
      <c r="Q1665" s="31">
        <f>[1]consoCURRENT!T37739</f>
        <v>115526.64</v>
      </c>
      <c r="R1665" s="31">
        <f>[1]consoCURRENT!U37739</f>
        <v>115526.64</v>
      </c>
      <c r="S1665" s="31">
        <f>[1]consoCURRENT!V37739</f>
        <v>115526.64</v>
      </c>
      <c r="T1665" s="31">
        <f>[1]consoCURRENT!W37739</f>
        <v>110038.32</v>
      </c>
      <c r="U1665" s="31">
        <f>[1]consoCURRENT!X37739</f>
        <v>110038.32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63">SUM(M1665:Y1665)</f>
        <v>934374.60000000009</v>
      </c>
      <c r="AA1665" s="31">
        <f>D1665-Z1665</f>
        <v>916625.39999999991</v>
      </c>
      <c r="AB1665" s="37">
        <f>Z1665/D1665</f>
        <v>0.50479448946515404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4">B1665+B1664</f>
        <v>69769000</v>
      </c>
      <c r="C1666" s="39">
        <f t="shared" si="764"/>
        <v>0</v>
      </c>
      <c r="D1666" s="39">
        <f t="shared" si="764"/>
        <v>69769000</v>
      </c>
      <c r="E1666" s="39">
        <f t="shared" si="764"/>
        <v>11664218.039999999</v>
      </c>
      <c r="F1666" s="39">
        <f t="shared" si="764"/>
        <v>16494650.369999999</v>
      </c>
      <c r="G1666" s="39">
        <f t="shared" si="764"/>
        <v>6574431.3899999997</v>
      </c>
      <c r="H1666" s="39">
        <f t="shared" si="764"/>
        <v>0</v>
      </c>
      <c r="I1666" s="39">
        <f t="shared" si="764"/>
        <v>4154080.46</v>
      </c>
      <c r="J1666" s="39">
        <f t="shared" si="764"/>
        <v>6616143.620000001</v>
      </c>
      <c r="K1666" s="39">
        <f t="shared" si="764"/>
        <v>0</v>
      </c>
      <c r="L1666" s="39">
        <f t="shared" si="764"/>
        <v>0</v>
      </c>
      <c r="M1666" s="39">
        <f t="shared" si="764"/>
        <v>14189109.58</v>
      </c>
      <c r="N1666" s="39">
        <f t="shared" si="764"/>
        <v>0</v>
      </c>
      <c r="O1666" s="39">
        <f t="shared" si="764"/>
        <v>4212619.46</v>
      </c>
      <c r="P1666" s="39">
        <f t="shared" si="764"/>
        <v>3297518.12</v>
      </c>
      <c r="Q1666" s="39">
        <f t="shared" si="764"/>
        <v>4315078.7299999995</v>
      </c>
      <c r="R1666" s="39">
        <f t="shared" si="764"/>
        <v>4102504.1200000006</v>
      </c>
      <c r="S1666" s="39">
        <f t="shared" si="764"/>
        <v>1460923.8999999997</v>
      </c>
      <c r="T1666" s="39">
        <f t="shared" si="764"/>
        <v>3528740.97</v>
      </c>
      <c r="U1666" s="39">
        <f t="shared" si="764"/>
        <v>3045690.42</v>
      </c>
      <c r="V1666" s="39">
        <f t="shared" si="764"/>
        <v>0</v>
      </c>
      <c r="W1666" s="39">
        <f t="shared" si="764"/>
        <v>0</v>
      </c>
      <c r="X1666" s="39">
        <f t="shared" si="764"/>
        <v>0</v>
      </c>
      <c r="Y1666" s="39">
        <f t="shared" si="764"/>
        <v>0</v>
      </c>
      <c r="Z1666" s="39">
        <f t="shared" si="764"/>
        <v>38152185.300000004</v>
      </c>
      <c r="AA1666" s="39">
        <f t="shared" si="764"/>
        <v>31616814.699999996</v>
      </c>
      <c r="AB1666" s="40">
        <f>Z1666/D1666</f>
        <v>0.54683577663432192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46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B1680</f>
        <v>767394000</v>
      </c>
      <c r="C1670" s="31">
        <f t="shared" ref="C1670:Y1670" si="765">C1680</f>
        <v>1.4551915228366852E-11</v>
      </c>
      <c r="D1670" s="31">
        <f t="shared" si="765"/>
        <v>767394000</v>
      </c>
      <c r="E1670" s="31">
        <f t="shared" si="765"/>
        <v>172587525.24000001</v>
      </c>
      <c r="F1670" s="31">
        <f t="shared" si="765"/>
        <v>211133782.24999997</v>
      </c>
      <c r="G1670" s="31">
        <f t="shared" si="765"/>
        <v>113481452.39000003</v>
      </c>
      <c r="H1670" s="31">
        <f t="shared" si="765"/>
        <v>0</v>
      </c>
      <c r="I1670" s="31">
        <f t="shared" si="765"/>
        <v>0</v>
      </c>
      <c r="J1670" s="31">
        <f t="shared" si="765"/>
        <v>0</v>
      </c>
      <c r="K1670" s="31">
        <f t="shared" si="765"/>
        <v>0</v>
      </c>
      <c r="L1670" s="31">
        <f t="shared" si="765"/>
        <v>0</v>
      </c>
      <c r="M1670" s="31">
        <f t="shared" si="765"/>
        <v>0</v>
      </c>
      <c r="N1670" s="31">
        <f t="shared" si="765"/>
        <v>56671237.360000007</v>
      </c>
      <c r="O1670" s="31">
        <f t="shared" si="765"/>
        <v>53156769.589999996</v>
      </c>
      <c r="P1670" s="31">
        <f t="shared" si="765"/>
        <v>62759518.289999999</v>
      </c>
      <c r="Q1670" s="31">
        <f t="shared" si="765"/>
        <v>52875171.090000004</v>
      </c>
      <c r="R1670" s="31">
        <f t="shared" si="765"/>
        <v>109868042.00999999</v>
      </c>
      <c r="S1670" s="31">
        <f t="shared" si="765"/>
        <v>48390569.149999999</v>
      </c>
      <c r="T1670" s="31">
        <f t="shared" si="765"/>
        <v>60310897.980000004</v>
      </c>
      <c r="U1670" s="31">
        <f t="shared" si="765"/>
        <v>53170554.410000011</v>
      </c>
      <c r="V1670" s="31">
        <f t="shared" si="765"/>
        <v>0</v>
      </c>
      <c r="W1670" s="31">
        <f t="shared" si="765"/>
        <v>0</v>
      </c>
      <c r="X1670" s="31">
        <f t="shared" si="765"/>
        <v>0</v>
      </c>
      <c r="Y1670" s="31">
        <f t="shared" si="765"/>
        <v>0</v>
      </c>
      <c r="Z1670" s="31">
        <f>SUM(M1670:Y1670)</f>
        <v>497202759.88000005</v>
      </c>
      <c r="AA1670" s="31">
        <f>D1670-Z1670</f>
        <v>270191240.11999995</v>
      </c>
      <c r="AB1670" s="37">
        <f>Z1670/D1670</f>
        <v>0.64791066893929328</v>
      </c>
      <c r="AC1670" s="32"/>
    </row>
    <row r="1671" spans="1:29" s="33" customFormat="1" ht="18" customHeight="1" x14ac:dyDescent="0.2">
      <c r="A1671" s="36" t="s">
        <v>35</v>
      </c>
      <c r="B1671" s="31">
        <f t="shared" ref="B1671:Y1673" si="766">B1681</f>
        <v>162468000</v>
      </c>
      <c r="C1671" s="31">
        <f t="shared" si="766"/>
        <v>0</v>
      </c>
      <c r="D1671" s="31">
        <f t="shared" si="766"/>
        <v>162468000</v>
      </c>
      <c r="E1671" s="31">
        <f t="shared" si="766"/>
        <v>33496659.299999993</v>
      </c>
      <c r="F1671" s="31">
        <f t="shared" si="766"/>
        <v>37939066.540000007</v>
      </c>
      <c r="G1671" s="31">
        <f t="shared" si="766"/>
        <v>22717142.449999999</v>
      </c>
      <c r="H1671" s="31">
        <f t="shared" si="766"/>
        <v>0</v>
      </c>
      <c r="I1671" s="31">
        <f t="shared" si="766"/>
        <v>72377.25</v>
      </c>
      <c r="J1671" s="31">
        <f t="shared" si="766"/>
        <v>486037.57999999996</v>
      </c>
      <c r="K1671" s="31">
        <f t="shared" si="766"/>
        <v>0</v>
      </c>
      <c r="L1671" s="31">
        <f t="shared" si="766"/>
        <v>0</v>
      </c>
      <c r="M1671" s="31">
        <f t="shared" si="766"/>
        <v>1364380.03</v>
      </c>
      <c r="N1671" s="31">
        <f t="shared" si="766"/>
        <v>6748017.0499999998</v>
      </c>
      <c r="O1671" s="31">
        <f t="shared" si="766"/>
        <v>14193837.07</v>
      </c>
      <c r="P1671" s="31">
        <f t="shared" si="766"/>
        <v>12482427.930000003</v>
      </c>
      <c r="Q1671" s="31">
        <f t="shared" si="766"/>
        <v>14307860.440000003</v>
      </c>
      <c r="R1671" s="31">
        <f t="shared" si="766"/>
        <v>11849572.140000001</v>
      </c>
      <c r="S1671" s="31">
        <f t="shared" si="766"/>
        <v>11295596.380000001</v>
      </c>
      <c r="T1671" s="31">
        <f t="shared" si="766"/>
        <v>12177083.08</v>
      </c>
      <c r="U1671" s="31">
        <f t="shared" si="766"/>
        <v>10540059.369999999</v>
      </c>
      <c r="V1671" s="31">
        <f t="shared" si="766"/>
        <v>0</v>
      </c>
      <c r="W1671" s="31">
        <f t="shared" si="766"/>
        <v>0</v>
      </c>
      <c r="X1671" s="31">
        <f t="shared" si="766"/>
        <v>0</v>
      </c>
      <c r="Y1671" s="31">
        <f t="shared" si="766"/>
        <v>0</v>
      </c>
      <c r="Z1671" s="31">
        <f t="shared" ref="Z1671:Z1673" si="767">SUM(M1671:Y1671)</f>
        <v>94958833.49000001</v>
      </c>
      <c r="AA1671" s="31">
        <f>D1671-Z1671</f>
        <v>67509166.50999999</v>
      </c>
      <c r="AB1671" s="37">
        <f>Z1671/D1671</f>
        <v>0.58447714928478234</v>
      </c>
      <c r="AC1671" s="32"/>
    </row>
    <row r="1672" spans="1:29" s="33" customFormat="1" ht="18" customHeight="1" x14ac:dyDescent="0.2">
      <c r="A1672" s="36" t="s">
        <v>36</v>
      </c>
      <c r="B1672" s="31">
        <f t="shared" si="766"/>
        <v>0</v>
      </c>
      <c r="C1672" s="31">
        <f t="shared" si="766"/>
        <v>0</v>
      </c>
      <c r="D1672" s="31">
        <f t="shared" si="766"/>
        <v>0</v>
      </c>
      <c r="E1672" s="31">
        <f t="shared" si="766"/>
        <v>0</v>
      </c>
      <c r="F1672" s="31">
        <f t="shared" si="766"/>
        <v>0</v>
      </c>
      <c r="G1672" s="31">
        <f t="shared" si="766"/>
        <v>0</v>
      </c>
      <c r="H1672" s="31">
        <f t="shared" si="766"/>
        <v>0</v>
      </c>
      <c r="I1672" s="31">
        <f t="shared" si="766"/>
        <v>0</v>
      </c>
      <c r="J1672" s="31">
        <f t="shared" si="766"/>
        <v>0</v>
      </c>
      <c r="K1672" s="31">
        <f t="shared" si="766"/>
        <v>0</v>
      </c>
      <c r="L1672" s="31">
        <f t="shared" si="766"/>
        <v>0</v>
      </c>
      <c r="M1672" s="31">
        <f t="shared" si="766"/>
        <v>0</v>
      </c>
      <c r="N1672" s="31">
        <f t="shared" si="766"/>
        <v>0</v>
      </c>
      <c r="O1672" s="31">
        <f t="shared" si="766"/>
        <v>0</v>
      </c>
      <c r="P1672" s="31">
        <f t="shared" si="766"/>
        <v>0</v>
      </c>
      <c r="Q1672" s="31">
        <f t="shared" si="766"/>
        <v>0</v>
      </c>
      <c r="R1672" s="31">
        <f t="shared" si="766"/>
        <v>0</v>
      </c>
      <c r="S1672" s="31">
        <f t="shared" si="766"/>
        <v>0</v>
      </c>
      <c r="T1672" s="31">
        <f t="shared" si="766"/>
        <v>0</v>
      </c>
      <c r="U1672" s="31">
        <f t="shared" si="766"/>
        <v>0</v>
      </c>
      <c r="V1672" s="31">
        <f t="shared" si="766"/>
        <v>0</v>
      </c>
      <c r="W1672" s="31">
        <f t="shared" si="766"/>
        <v>0</v>
      </c>
      <c r="X1672" s="31">
        <f t="shared" si="766"/>
        <v>0</v>
      </c>
      <c r="Y1672" s="31">
        <f t="shared" si="766"/>
        <v>0</v>
      </c>
      <c r="Z1672" s="31">
        <f t="shared" si="767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 t="shared" si="766"/>
        <v>0</v>
      </c>
      <c r="C1673" s="31">
        <f t="shared" si="766"/>
        <v>0</v>
      </c>
      <c r="D1673" s="31">
        <f t="shared" si="766"/>
        <v>0</v>
      </c>
      <c r="E1673" s="31">
        <f t="shared" si="766"/>
        <v>0</v>
      </c>
      <c r="F1673" s="31">
        <f t="shared" si="766"/>
        <v>0</v>
      </c>
      <c r="G1673" s="31">
        <f t="shared" si="766"/>
        <v>0</v>
      </c>
      <c r="H1673" s="31">
        <f t="shared" si="766"/>
        <v>0</v>
      </c>
      <c r="I1673" s="31">
        <f t="shared" si="766"/>
        <v>0</v>
      </c>
      <c r="J1673" s="31">
        <f t="shared" si="766"/>
        <v>0</v>
      </c>
      <c r="K1673" s="31">
        <f t="shared" si="766"/>
        <v>0</v>
      </c>
      <c r="L1673" s="31">
        <f t="shared" si="766"/>
        <v>0</v>
      </c>
      <c r="M1673" s="31">
        <f t="shared" si="766"/>
        <v>0</v>
      </c>
      <c r="N1673" s="31">
        <f t="shared" si="766"/>
        <v>0</v>
      </c>
      <c r="O1673" s="31">
        <f t="shared" si="766"/>
        <v>0</v>
      </c>
      <c r="P1673" s="31">
        <f t="shared" si="766"/>
        <v>0</v>
      </c>
      <c r="Q1673" s="31">
        <f t="shared" si="766"/>
        <v>0</v>
      </c>
      <c r="R1673" s="31">
        <f t="shared" si="766"/>
        <v>0</v>
      </c>
      <c r="S1673" s="31">
        <f t="shared" si="766"/>
        <v>0</v>
      </c>
      <c r="T1673" s="31">
        <f t="shared" si="766"/>
        <v>0</v>
      </c>
      <c r="U1673" s="31">
        <f t="shared" si="766"/>
        <v>0</v>
      </c>
      <c r="V1673" s="31">
        <f t="shared" si="766"/>
        <v>0</v>
      </c>
      <c r="W1673" s="31">
        <f t="shared" si="766"/>
        <v>0</v>
      </c>
      <c r="X1673" s="31">
        <f t="shared" si="766"/>
        <v>0</v>
      </c>
      <c r="Y1673" s="31">
        <f t="shared" si="766"/>
        <v>0</v>
      </c>
      <c r="Z1673" s="31">
        <f t="shared" si="767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8">SUM(B1670:B1673)</f>
        <v>929862000</v>
      </c>
      <c r="C1674" s="39">
        <f t="shared" si="768"/>
        <v>1.4551915228366852E-11</v>
      </c>
      <c r="D1674" s="39">
        <f t="shared" si="768"/>
        <v>929862000</v>
      </c>
      <c r="E1674" s="39">
        <f t="shared" si="768"/>
        <v>206084184.53999999</v>
      </c>
      <c r="F1674" s="39">
        <f t="shared" si="768"/>
        <v>249072848.78999996</v>
      </c>
      <c r="G1674" s="39">
        <f t="shared" si="768"/>
        <v>136198594.84000003</v>
      </c>
      <c r="H1674" s="39">
        <f t="shared" si="768"/>
        <v>0</v>
      </c>
      <c r="I1674" s="39">
        <f t="shared" si="768"/>
        <v>72377.25</v>
      </c>
      <c r="J1674" s="39">
        <f t="shared" si="768"/>
        <v>486037.57999999996</v>
      </c>
      <c r="K1674" s="39">
        <f t="shared" si="768"/>
        <v>0</v>
      </c>
      <c r="L1674" s="39">
        <f t="shared" si="768"/>
        <v>0</v>
      </c>
      <c r="M1674" s="39">
        <f t="shared" si="768"/>
        <v>1364380.03</v>
      </c>
      <c r="N1674" s="39">
        <f t="shared" si="768"/>
        <v>63419254.410000004</v>
      </c>
      <c r="O1674" s="39">
        <f t="shared" si="768"/>
        <v>67350606.659999996</v>
      </c>
      <c r="P1674" s="39">
        <f t="shared" si="768"/>
        <v>75241946.219999999</v>
      </c>
      <c r="Q1674" s="39">
        <f t="shared" si="768"/>
        <v>67183031.530000001</v>
      </c>
      <c r="R1674" s="39">
        <f t="shared" si="768"/>
        <v>121717614.14999999</v>
      </c>
      <c r="S1674" s="39">
        <f t="shared" si="768"/>
        <v>59686165.530000001</v>
      </c>
      <c r="T1674" s="39">
        <f t="shared" si="768"/>
        <v>72487981.060000002</v>
      </c>
      <c r="U1674" s="39">
        <f t="shared" si="768"/>
        <v>63710613.780000009</v>
      </c>
      <c r="V1674" s="39">
        <f t="shared" si="768"/>
        <v>0</v>
      </c>
      <c r="W1674" s="39">
        <f t="shared" si="768"/>
        <v>0</v>
      </c>
      <c r="X1674" s="39">
        <f t="shared" si="768"/>
        <v>0</v>
      </c>
      <c r="Y1674" s="39">
        <f t="shared" si="768"/>
        <v>0</v>
      </c>
      <c r="Z1674" s="39">
        <f t="shared" si="768"/>
        <v>592161593.37000012</v>
      </c>
      <c r="AA1674" s="39">
        <f t="shared" si="768"/>
        <v>337700406.62999994</v>
      </c>
      <c r="AB1674" s="40">
        <f>Z1674/D1674</f>
        <v>0.63682739306477754</v>
      </c>
      <c r="AC1674" s="32"/>
    </row>
    <row r="1675" spans="1:29" s="33" customFormat="1" ht="18" customHeight="1" x14ac:dyDescent="0.25">
      <c r="A1675" s="41" t="s">
        <v>39</v>
      </c>
      <c r="B1675" s="31">
        <f t="shared" ref="B1675:Y1675" si="769">B1685</f>
        <v>65224000</v>
      </c>
      <c r="C1675" s="31">
        <f t="shared" si="769"/>
        <v>0</v>
      </c>
      <c r="D1675" s="31">
        <f t="shared" si="769"/>
        <v>65224000</v>
      </c>
      <c r="E1675" s="31">
        <f t="shared" si="769"/>
        <v>16043722.870000003</v>
      </c>
      <c r="F1675" s="31">
        <f t="shared" si="769"/>
        <v>16481946.100000003</v>
      </c>
      <c r="G1675" s="31">
        <f t="shared" si="769"/>
        <v>11627234.75</v>
      </c>
      <c r="H1675" s="31">
        <f t="shared" si="769"/>
        <v>0</v>
      </c>
      <c r="I1675" s="31">
        <f t="shared" si="769"/>
        <v>0</v>
      </c>
      <c r="J1675" s="31">
        <f t="shared" si="769"/>
        <v>0</v>
      </c>
      <c r="K1675" s="31">
        <f t="shared" si="769"/>
        <v>0</v>
      </c>
      <c r="L1675" s="31">
        <f t="shared" si="769"/>
        <v>0</v>
      </c>
      <c r="M1675" s="31">
        <f t="shared" si="769"/>
        <v>0</v>
      </c>
      <c r="N1675" s="31">
        <f t="shared" si="769"/>
        <v>4168037.87</v>
      </c>
      <c r="O1675" s="31">
        <f t="shared" si="769"/>
        <v>6298719.2400000012</v>
      </c>
      <c r="P1675" s="31">
        <f t="shared" si="769"/>
        <v>5576965.7600000007</v>
      </c>
      <c r="Q1675" s="31">
        <f t="shared" si="769"/>
        <v>5242927.790000001</v>
      </c>
      <c r="R1675" s="31">
        <f t="shared" si="769"/>
        <v>5677272.5100000007</v>
      </c>
      <c r="S1675" s="31">
        <f t="shared" si="769"/>
        <v>5561745.8000000007</v>
      </c>
      <c r="T1675" s="31">
        <f t="shared" si="769"/>
        <v>5469932.7699999996</v>
      </c>
      <c r="U1675" s="31">
        <f t="shared" si="769"/>
        <v>6157301.9800000004</v>
      </c>
      <c r="V1675" s="31">
        <f t="shared" si="769"/>
        <v>0</v>
      </c>
      <c r="W1675" s="31">
        <f t="shared" si="769"/>
        <v>0</v>
      </c>
      <c r="X1675" s="31">
        <f t="shared" si="769"/>
        <v>0</v>
      </c>
      <c r="Y1675" s="31">
        <f t="shared" si="769"/>
        <v>0</v>
      </c>
      <c r="Z1675" s="31">
        <f t="shared" ref="Z1675" si="770">SUM(M1675:Y1675)</f>
        <v>44152903.720000014</v>
      </c>
      <c r="AA1675" s="31">
        <f>D1675-Z1675</f>
        <v>21071096.279999986</v>
      </c>
      <c r="AB1675" s="37">
        <f>Z1675/D1675</f>
        <v>0.67694259352385644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71">B1675+B1674</f>
        <v>995086000</v>
      </c>
      <c r="C1676" s="39">
        <f t="shared" si="771"/>
        <v>1.4551915228366852E-11</v>
      </c>
      <c r="D1676" s="39">
        <f t="shared" si="771"/>
        <v>995086000</v>
      </c>
      <c r="E1676" s="39">
        <f t="shared" si="771"/>
        <v>222127907.41</v>
      </c>
      <c r="F1676" s="39">
        <f t="shared" si="771"/>
        <v>265554794.88999996</v>
      </c>
      <c r="G1676" s="39">
        <f t="shared" si="771"/>
        <v>147825829.59000003</v>
      </c>
      <c r="H1676" s="39">
        <f t="shared" si="771"/>
        <v>0</v>
      </c>
      <c r="I1676" s="39">
        <f t="shared" si="771"/>
        <v>72377.25</v>
      </c>
      <c r="J1676" s="39">
        <f t="shared" si="771"/>
        <v>486037.57999999996</v>
      </c>
      <c r="K1676" s="39">
        <f t="shared" si="771"/>
        <v>0</v>
      </c>
      <c r="L1676" s="39">
        <f t="shared" si="771"/>
        <v>0</v>
      </c>
      <c r="M1676" s="39">
        <f t="shared" si="771"/>
        <v>1364380.03</v>
      </c>
      <c r="N1676" s="39">
        <f t="shared" si="771"/>
        <v>67587292.280000001</v>
      </c>
      <c r="O1676" s="39">
        <f t="shared" si="771"/>
        <v>73649325.899999991</v>
      </c>
      <c r="P1676" s="39">
        <f t="shared" si="771"/>
        <v>80818911.980000004</v>
      </c>
      <c r="Q1676" s="39">
        <f t="shared" si="771"/>
        <v>72425959.320000008</v>
      </c>
      <c r="R1676" s="39">
        <f t="shared" si="771"/>
        <v>127394886.66</v>
      </c>
      <c r="S1676" s="39">
        <f t="shared" si="771"/>
        <v>65247911.329999998</v>
      </c>
      <c r="T1676" s="39">
        <f t="shared" si="771"/>
        <v>77957913.829999998</v>
      </c>
      <c r="U1676" s="39">
        <f t="shared" si="771"/>
        <v>69867915.760000005</v>
      </c>
      <c r="V1676" s="39">
        <f t="shared" si="771"/>
        <v>0</v>
      </c>
      <c r="W1676" s="39">
        <f t="shared" si="771"/>
        <v>0</v>
      </c>
      <c r="X1676" s="39">
        <f t="shared" si="771"/>
        <v>0</v>
      </c>
      <c r="Y1676" s="39">
        <f t="shared" si="771"/>
        <v>0</v>
      </c>
      <c r="Z1676" s="39">
        <f t="shared" si="771"/>
        <v>636314497.09000015</v>
      </c>
      <c r="AA1676" s="39">
        <f t="shared" si="771"/>
        <v>358771502.90999991</v>
      </c>
      <c r="AB1676" s="40">
        <f>Z1676/D1676</f>
        <v>0.63945678774497894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B1690+B1870</f>
        <v>767394000</v>
      </c>
      <c r="C1680" s="31">
        <f t="shared" ref="C1680:Y1685" si="772">C1690+C1870</f>
        <v>1.4551915228366852E-11</v>
      </c>
      <c r="D1680" s="31">
        <f t="shared" si="772"/>
        <v>767394000</v>
      </c>
      <c r="E1680" s="31">
        <f t="shared" si="772"/>
        <v>172587525.24000001</v>
      </c>
      <c r="F1680" s="31">
        <f t="shared" si="772"/>
        <v>211133782.24999997</v>
      </c>
      <c r="G1680" s="31">
        <f t="shared" si="772"/>
        <v>113481452.39000003</v>
      </c>
      <c r="H1680" s="31">
        <f t="shared" si="772"/>
        <v>0</v>
      </c>
      <c r="I1680" s="31">
        <f t="shared" si="772"/>
        <v>0</v>
      </c>
      <c r="J1680" s="31">
        <f t="shared" si="772"/>
        <v>0</v>
      </c>
      <c r="K1680" s="31">
        <f t="shared" si="772"/>
        <v>0</v>
      </c>
      <c r="L1680" s="31">
        <f t="shared" si="772"/>
        <v>0</v>
      </c>
      <c r="M1680" s="31">
        <f t="shared" si="772"/>
        <v>0</v>
      </c>
      <c r="N1680" s="31">
        <f t="shared" si="772"/>
        <v>56671237.360000007</v>
      </c>
      <c r="O1680" s="31">
        <f t="shared" si="772"/>
        <v>53156769.589999996</v>
      </c>
      <c r="P1680" s="31">
        <f t="shared" si="772"/>
        <v>62759518.289999999</v>
      </c>
      <c r="Q1680" s="31">
        <f t="shared" si="772"/>
        <v>52875171.090000004</v>
      </c>
      <c r="R1680" s="31">
        <f t="shared" si="772"/>
        <v>109868042.00999999</v>
      </c>
      <c r="S1680" s="31">
        <f t="shared" si="772"/>
        <v>48390569.149999999</v>
      </c>
      <c r="T1680" s="31">
        <f t="shared" si="772"/>
        <v>60310897.980000004</v>
      </c>
      <c r="U1680" s="31">
        <f t="shared" si="772"/>
        <v>53170554.410000011</v>
      </c>
      <c r="V1680" s="31">
        <f t="shared" si="772"/>
        <v>0</v>
      </c>
      <c r="W1680" s="31">
        <f t="shared" si="772"/>
        <v>0</v>
      </c>
      <c r="X1680" s="31">
        <f t="shared" si="772"/>
        <v>0</v>
      </c>
      <c r="Y1680" s="31">
        <f t="shared" si="772"/>
        <v>0</v>
      </c>
      <c r="Z1680" s="31">
        <f>SUM(M1680:Y1680)</f>
        <v>497202759.88000005</v>
      </c>
      <c r="AA1680" s="31">
        <f>D1680-Z1680</f>
        <v>270191240.11999995</v>
      </c>
      <c r="AB1680" s="37">
        <f>Z1680/D1680</f>
        <v>0.64791066893929328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Q1685" si="773">B1691+B1871</f>
        <v>162468000</v>
      </c>
      <c r="C1681" s="31">
        <f t="shared" si="773"/>
        <v>0</v>
      </c>
      <c r="D1681" s="31">
        <f t="shared" si="773"/>
        <v>162468000</v>
      </c>
      <c r="E1681" s="31">
        <f t="shared" si="773"/>
        <v>33496659.299999993</v>
      </c>
      <c r="F1681" s="31">
        <f t="shared" si="773"/>
        <v>37939066.540000007</v>
      </c>
      <c r="G1681" s="31">
        <f t="shared" si="773"/>
        <v>22717142.449999999</v>
      </c>
      <c r="H1681" s="31">
        <f t="shared" si="773"/>
        <v>0</v>
      </c>
      <c r="I1681" s="31">
        <f t="shared" si="773"/>
        <v>72377.25</v>
      </c>
      <c r="J1681" s="31">
        <f t="shared" si="773"/>
        <v>486037.57999999996</v>
      </c>
      <c r="K1681" s="31">
        <f t="shared" si="773"/>
        <v>0</v>
      </c>
      <c r="L1681" s="31">
        <f t="shared" si="773"/>
        <v>0</v>
      </c>
      <c r="M1681" s="31">
        <f t="shared" si="773"/>
        <v>1364380.03</v>
      </c>
      <c r="N1681" s="31">
        <f t="shared" si="773"/>
        <v>6748017.0499999998</v>
      </c>
      <c r="O1681" s="31">
        <f t="shared" si="773"/>
        <v>14193837.07</v>
      </c>
      <c r="P1681" s="31">
        <f t="shared" si="773"/>
        <v>12482427.930000003</v>
      </c>
      <c r="Q1681" s="31">
        <f t="shared" si="773"/>
        <v>14307860.440000003</v>
      </c>
      <c r="R1681" s="31">
        <f t="shared" si="772"/>
        <v>11849572.140000001</v>
      </c>
      <c r="S1681" s="31">
        <f t="shared" si="772"/>
        <v>11295596.380000001</v>
      </c>
      <c r="T1681" s="31">
        <f t="shared" si="772"/>
        <v>12177083.08</v>
      </c>
      <c r="U1681" s="31">
        <f t="shared" si="772"/>
        <v>10540059.369999999</v>
      </c>
      <c r="V1681" s="31">
        <f t="shared" si="772"/>
        <v>0</v>
      </c>
      <c r="W1681" s="31">
        <f t="shared" si="772"/>
        <v>0</v>
      </c>
      <c r="X1681" s="31">
        <f t="shared" si="772"/>
        <v>0</v>
      </c>
      <c r="Y1681" s="31">
        <f t="shared" si="772"/>
        <v>0</v>
      </c>
      <c r="Z1681" s="31">
        <f t="shared" ref="Z1681:Z1683" si="774">SUM(M1681:Y1681)</f>
        <v>94958833.49000001</v>
      </c>
      <c r="AA1681" s="31">
        <f>D1681-Z1681</f>
        <v>67509166.50999999</v>
      </c>
      <c r="AB1681" s="37">
        <f>Z1681/D1681</f>
        <v>0.58447714928478234</v>
      </c>
      <c r="AC1681" s="32"/>
    </row>
    <row r="1682" spans="1:29" s="33" customFormat="1" ht="18" customHeight="1" x14ac:dyDescent="0.2">
      <c r="A1682" s="36" t="s">
        <v>36</v>
      </c>
      <c r="B1682" s="31">
        <f t="shared" si="773"/>
        <v>0</v>
      </c>
      <c r="C1682" s="31">
        <f t="shared" si="772"/>
        <v>0</v>
      </c>
      <c r="D1682" s="31">
        <f t="shared" si="772"/>
        <v>0</v>
      </c>
      <c r="E1682" s="31">
        <f t="shared" si="772"/>
        <v>0</v>
      </c>
      <c r="F1682" s="31">
        <f t="shared" si="772"/>
        <v>0</v>
      </c>
      <c r="G1682" s="31">
        <f t="shared" si="772"/>
        <v>0</v>
      </c>
      <c r="H1682" s="31">
        <f t="shared" si="772"/>
        <v>0</v>
      </c>
      <c r="I1682" s="31">
        <f t="shared" si="772"/>
        <v>0</v>
      </c>
      <c r="J1682" s="31">
        <f t="shared" si="772"/>
        <v>0</v>
      </c>
      <c r="K1682" s="31">
        <f t="shared" si="772"/>
        <v>0</v>
      </c>
      <c r="L1682" s="31">
        <f t="shared" si="772"/>
        <v>0</v>
      </c>
      <c r="M1682" s="31">
        <f t="shared" si="772"/>
        <v>0</v>
      </c>
      <c r="N1682" s="31">
        <f t="shared" si="772"/>
        <v>0</v>
      </c>
      <c r="O1682" s="31">
        <f t="shared" si="772"/>
        <v>0</v>
      </c>
      <c r="P1682" s="31">
        <f t="shared" si="772"/>
        <v>0</v>
      </c>
      <c r="Q1682" s="31">
        <f t="shared" si="772"/>
        <v>0</v>
      </c>
      <c r="R1682" s="31">
        <f t="shared" si="772"/>
        <v>0</v>
      </c>
      <c r="S1682" s="31">
        <f t="shared" si="772"/>
        <v>0</v>
      </c>
      <c r="T1682" s="31">
        <f t="shared" si="772"/>
        <v>0</v>
      </c>
      <c r="U1682" s="31">
        <f t="shared" si="772"/>
        <v>0</v>
      </c>
      <c r="V1682" s="31">
        <f t="shared" si="772"/>
        <v>0</v>
      </c>
      <c r="W1682" s="31">
        <f t="shared" si="772"/>
        <v>0</v>
      </c>
      <c r="X1682" s="31">
        <f t="shared" si="772"/>
        <v>0</v>
      </c>
      <c r="Y1682" s="31">
        <f t="shared" si="772"/>
        <v>0</v>
      </c>
      <c r="Z1682" s="31">
        <f t="shared" si="774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3"/>
        <v>0</v>
      </c>
      <c r="C1683" s="31">
        <f t="shared" si="772"/>
        <v>0</v>
      </c>
      <c r="D1683" s="31">
        <f t="shared" si="772"/>
        <v>0</v>
      </c>
      <c r="E1683" s="31">
        <f t="shared" si="772"/>
        <v>0</v>
      </c>
      <c r="F1683" s="31">
        <f t="shared" si="772"/>
        <v>0</v>
      </c>
      <c r="G1683" s="31">
        <f t="shared" si="772"/>
        <v>0</v>
      </c>
      <c r="H1683" s="31">
        <f t="shared" si="772"/>
        <v>0</v>
      </c>
      <c r="I1683" s="31">
        <f t="shared" si="772"/>
        <v>0</v>
      </c>
      <c r="J1683" s="31">
        <f t="shared" si="772"/>
        <v>0</v>
      </c>
      <c r="K1683" s="31">
        <f t="shared" si="772"/>
        <v>0</v>
      </c>
      <c r="L1683" s="31">
        <f t="shared" si="772"/>
        <v>0</v>
      </c>
      <c r="M1683" s="31">
        <f t="shared" si="772"/>
        <v>0</v>
      </c>
      <c r="N1683" s="31">
        <f t="shared" si="772"/>
        <v>0</v>
      </c>
      <c r="O1683" s="31">
        <f t="shared" si="772"/>
        <v>0</v>
      </c>
      <c r="P1683" s="31">
        <f t="shared" si="772"/>
        <v>0</v>
      </c>
      <c r="Q1683" s="31">
        <f t="shared" si="772"/>
        <v>0</v>
      </c>
      <c r="R1683" s="31">
        <f t="shared" si="772"/>
        <v>0</v>
      </c>
      <c r="S1683" s="31">
        <f t="shared" si="772"/>
        <v>0</v>
      </c>
      <c r="T1683" s="31">
        <f t="shared" si="772"/>
        <v>0</v>
      </c>
      <c r="U1683" s="31">
        <f t="shared" si="772"/>
        <v>0</v>
      </c>
      <c r="V1683" s="31">
        <f t="shared" si="772"/>
        <v>0</v>
      </c>
      <c r="W1683" s="31">
        <f t="shared" si="772"/>
        <v>0</v>
      </c>
      <c r="X1683" s="31">
        <f t="shared" si="772"/>
        <v>0</v>
      </c>
      <c r="Y1683" s="31">
        <f t="shared" si="772"/>
        <v>0</v>
      </c>
      <c r="Z1683" s="31">
        <f t="shared" si="774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5">SUM(B1680:B1683)</f>
        <v>929862000</v>
      </c>
      <c r="C1684" s="39">
        <f t="shared" si="775"/>
        <v>1.4551915228366852E-11</v>
      </c>
      <c r="D1684" s="39">
        <f t="shared" si="775"/>
        <v>929862000</v>
      </c>
      <c r="E1684" s="39">
        <f t="shared" si="775"/>
        <v>206084184.53999999</v>
      </c>
      <c r="F1684" s="39">
        <f t="shared" si="775"/>
        <v>249072848.78999996</v>
      </c>
      <c r="G1684" s="39">
        <f t="shared" si="775"/>
        <v>136198594.84000003</v>
      </c>
      <c r="H1684" s="39">
        <f t="shared" si="775"/>
        <v>0</v>
      </c>
      <c r="I1684" s="39">
        <f t="shared" si="775"/>
        <v>72377.25</v>
      </c>
      <c r="J1684" s="39">
        <f t="shared" si="775"/>
        <v>486037.57999999996</v>
      </c>
      <c r="K1684" s="39">
        <f t="shared" si="775"/>
        <v>0</v>
      </c>
      <c r="L1684" s="39">
        <f t="shared" si="775"/>
        <v>0</v>
      </c>
      <c r="M1684" s="39">
        <f t="shared" si="775"/>
        <v>1364380.03</v>
      </c>
      <c r="N1684" s="39">
        <f t="shared" si="775"/>
        <v>63419254.410000004</v>
      </c>
      <c r="O1684" s="39">
        <f t="shared" si="775"/>
        <v>67350606.659999996</v>
      </c>
      <c r="P1684" s="39">
        <f t="shared" si="775"/>
        <v>75241946.219999999</v>
      </c>
      <c r="Q1684" s="39">
        <f t="shared" si="775"/>
        <v>67183031.530000001</v>
      </c>
      <c r="R1684" s="39">
        <f t="shared" si="775"/>
        <v>121717614.14999999</v>
      </c>
      <c r="S1684" s="39">
        <f t="shared" si="775"/>
        <v>59686165.530000001</v>
      </c>
      <c r="T1684" s="39">
        <f t="shared" si="775"/>
        <v>72487981.060000002</v>
      </c>
      <c r="U1684" s="39">
        <f t="shared" si="775"/>
        <v>63710613.780000009</v>
      </c>
      <c r="V1684" s="39">
        <f t="shared" si="775"/>
        <v>0</v>
      </c>
      <c r="W1684" s="39">
        <f t="shared" si="775"/>
        <v>0</v>
      </c>
      <c r="X1684" s="39">
        <f t="shared" si="775"/>
        <v>0</v>
      </c>
      <c r="Y1684" s="39">
        <f t="shared" si="775"/>
        <v>0</v>
      </c>
      <c r="Z1684" s="39">
        <f t="shared" si="775"/>
        <v>592161593.37000012</v>
      </c>
      <c r="AA1684" s="39">
        <f t="shared" si="775"/>
        <v>337700406.62999994</v>
      </c>
      <c r="AB1684" s="40">
        <f>Z1684/D1684</f>
        <v>0.63682739306477754</v>
      </c>
      <c r="AC1684" s="32"/>
    </row>
    <row r="1685" spans="1:29" s="33" customFormat="1" ht="18" customHeight="1" x14ac:dyDescent="0.25">
      <c r="A1685" s="41" t="s">
        <v>39</v>
      </c>
      <c r="B1685" s="31">
        <f t="shared" si="773"/>
        <v>65224000</v>
      </c>
      <c r="C1685" s="31">
        <f t="shared" si="772"/>
        <v>0</v>
      </c>
      <c r="D1685" s="31">
        <f t="shared" si="772"/>
        <v>65224000</v>
      </c>
      <c r="E1685" s="31">
        <f t="shared" si="772"/>
        <v>16043722.870000003</v>
      </c>
      <c r="F1685" s="31">
        <f t="shared" si="772"/>
        <v>16481946.100000003</v>
      </c>
      <c r="G1685" s="31">
        <f t="shared" si="772"/>
        <v>11627234.75</v>
      </c>
      <c r="H1685" s="31">
        <f t="shared" si="772"/>
        <v>0</v>
      </c>
      <c r="I1685" s="31">
        <f t="shared" si="772"/>
        <v>0</v>
      </c>
      <c r="J1685" s="31">
        <f t="shared" si="772"/>
        <v>0</v>
      </c>
      <c r="K1685" s="31">
        <f t="shared" si="772"/>
        <v>0</v>
      </c>
      <c r="L1685" s="31">
        <f t="shared" si="772"/>
        <v>0</v>
      </c>
      <c r="M1685" s="31">
        <f t="shared" si="772"/>
        <v>0</v>
      </c>
      <c r="N1685" s="31">
        <f t="shared" si="772"/>
        <v>4168037.87</v>
      </c>
      <c r="O1685" s="31">
        <f t="shared" si="772"/>
        <v>6298719.2400000012</v>
      </c>
      <c r="P1685" s="31">
        <f t="shared" si="772"/>
        <v>5576965.7600000007</v>
      </c>
      <c r="Q1685" s="31">
        <f t="shared" si="772"/>
        <v>5242927.790000001</v>
      </c>
      <c r="R1685" s="31">
        <f t="shared" si="772"/>
        <v>5677272.5100000007</v>
      </c>
      <c r="S1685" s="31">
        <f t="shared" si="772"/>
        <v>5561745.8000000007</v>
      </c>
      <c r="T1685" s="31">
        <f t="shared" si="772"/>
        <v>5469932.7699999996</v>
      </c>
      <c r="U1685" s="31">
        <f t="shared" si="772"/>
        <v>6157301.9800000004</v>
      </c>
      <c r="V1685" s="31">
        <f t="shared" si="772"/>
        <v>0</v>
      </c>
      <c r="W1685" s="31">
        <f t="shared" si="772"/>
        <v>0</v>
      </c>
      <c r="X1685" s="31">
        <f t="shared" si="772"/>
        <v>0</v>
      </c>
      <c r="Y1685" s="31">
        <f t="shared" si="772"/>
        <v>0</v>
      </c>
      <c r="Z1685" s="31">
        <f t="shared" ref="Z1685" si="776">SUM(M1685:Y1685)</f>
        <v>44152903.720000014</v>
      </c>
      <c r="AA1685" s="31">
        <f>D1685-Z1685</f>
        <v>21071096.279999986</v>
      </c>
      <c r="AB1685" s="37">
        <f>Z1685/D1685</f>
        <v>0.67694259352385644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7">B1685+B1684</f>
        <v>995086000</v>
      </c>
      <c r="C1686" s="39">
        <f t="shared" si="777"/>
        <v>1.4551915228366852E-11</v>
      </c>
      <c r="D1686" s="39">
        <f t="shared" si="777"/>
        <v>995086000</v>
      </c>
      <c r="E1686" s="39">
        <f t="shared" si="777"/>
        <v>222127907.41</v>
      </c>
      <c r="F1686" s="39">
        <f t="shared" si="777"/>
        <v>265554794.88999996</v>
      </c>
      <c r="G1686" s="39">
        <f t="shared" si="777"/>
        <v>147825829.59000003</v>
      </c>
      <c r="H1686" s="39">
        <f t="shared" si="777"/>
        <v>0</v>
      </c>
      <c r="I1686" s="39">
        <f t="shared" si="777"/>
        <v>72377.25</v>
      </c>
      <c r="J1686" s="39">
        <f t="shared" si="777"/>
        <v>486037.57999999996</v>
      </c>
      <c r="K1686" s="39">
        <f t="shared" si="777"/>
        <v>0</v>
      </c>
      <c r="L1686" s="39">
        <f t="shared" si="777"/>
        <v>0</v>
      </c>
      <c r="M1686" s="39">
        <f t="shared" si="777"/>
        <v>1364380.03</v>
      </c>
      <c r="N1686" s="39">
        <f t="shared" si="777"/>
        <v>67587292.280000001</v>
      </c>
      <c r="O1686" s="39">
        <f t="shared" si="777"/>
        <v>73649325.899999991</v>
      </c>
      <c r="P1686" s="39">
        <f t="shared" si="777"/>
        <v>80818911.980000004</v>
      </c>
      <c r="Q1686" s="39">
        <f t="shared" si="777"/>
        <v>72425959.320000008</v>
      </c>
      <c r="R1686" s="39">
        <f t="shared" si="777"/>
        <v>127394886.66</v>
      </c>
      <c r="S1686" s="39">
        <f t="shared" si="777"/>
        <v>65247911.329999998</v>
      </c>
      <c r="T1686" s="39">
        <f t="shared" si="777"/>
        <v>77957913.829999998</v>
      </c>
      <c r="U1686" s="39">
        <f t="shared" si="777"/>
        <v>69867915.760000005</v>
      </c>
      <c r="V1686" s="39">
        <f t="shared" si="777"/>
        <v>0</v>
      </c>
      <c r="W1686" s="39">
        <f t="shared" si="777"/>
        <v>0</v>
      </c>
      <c r="X1686" s="39">
        <f t="shared" si="777"/>
        <v>0</v>
      </c>
      <c r="Y1686" s="39">
        <f t="shared" si="777"/>
        <v>0</v>
      </c>
      <c r="Z1686" s="39">
        <f t="shared" si="777"/>
        <v>636314497.09000015</v>
      </c>
      <c r="AA1686" s="39">
        <f t="shared" si="777"/>
        <v>358771502.90999991</v>
      </c>
      <c r="AB1686" s="40">
        <f>Z1686/D1686</f>
        <v>0.63945678774497894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 t="shared" ref="B1690:Q1693" si="778">B1700+B1710+B1720+B1730+B1740+B1750+B1760+B1770+B1780+B1790+B1800+B1810+B1820+B1830+B1840+B1850+B1860</f>
        <v>752939000</v>
      </c>
      <c r="C1690" s="31">
        <f t="shared" si="778"/>
        <v>1.4551915228366852E-11</v>
      </c>
      <c r="D1690" s="31">
        <f>D1700+D1710+D1720+D1730+D1740+D1750+D1760+D1770+D1780+D1790+D1800+D1810+D1820+D1830+D1840+D1850+D1860</f>
        <v>752939000</v>
      </c>
      <c r="E1690" s="31">
        <f t="shared" ref="E1690:Y1693" si="779">E1700+E1710+E1720+E1730+E1740+E1750+E1760+E1770+E1780+E1790+E1800+E1810+E1820+E1830+E1840+E1850+E1860</f>
        <v>169541794.39000002</v>
      </c>
      <c r="F1690" s="31">
        <f t="shared" si="779"/>
        <v>207378272.39999998</v>
      </c>
      <c r="G1690" s="31">
        <f t="shared" si="779"/>
        <v>110420936.33000003</v>
      </c>
      <c r="H1690" s="31">
        <f t="shared" si="779"/>
        <v>0</v>
      </c>
      <c r="I1690" s="31">
        <f t="shared" si="779"/>
        <v>0</v>
      </c>
      <c r="J1690" s="31">
        <f t="shared" si="779"/>
        <v>0</v>
      </c>
      <c r="K1690" s="31">
        <f t="shared" si="779"/>
        <v>0</v>
      </c>
      <c r="L1690" s="31">
        <f t="shared" si="779"/>
        <v>0</v>
      </c>
      <c r="M1690" s="31">
        <f t="shared" si="779"/>
        <v>0</v>
      </c>
      <c r="N1690" s="31">
        <f t="shared" si="779"/>
        <v>56671237.360000007</v>
      </c>
      <c r="O1690" s="31">
        <f t="shared" si="779"/>
        <v>51191719.389999993</v>
      </c>
      <c r="P1690" s="31">
        <f t="shared" si="779"/>
        <v>61678837.640000001</v>
      </c>
      <c r="Q1690" s="31">
        <f t="shared" si="779"/>
        <v>52875171.090000004</v>
      </c>
      <c r="R1690" s="31">
        <f t="shared" si="779"/>
        <v>106122424.70999999</v>
      </c>
      <c r="S1690" s="31">
        <f t="shared" si="779"/>
        <v>48380676.600000001</v>
      </c>
      <c r="T1690" s="31">
        <f t="shared" si="779"/>
        <v>58377329.010000005</v>
      </c>
      <c r="U1690" s="31">
        <f t="shared" si="779"/>
        <v>52043607.320000008</v>
      </c>
      <c r="V1690" s="31">
        <f t="shared" si="779"/>
        <v>0</v>
      </c>
      <c r="W1690" s="31">
        <f t="shared" si="779"/>
        <v>0</v>
      </c>
      <c r="X1690" s="31">
        <f t="shared" si="779"/>
        <v>0</v>
      </c>
      <c r="Y1690" s="31">
        <f t="shared" si="779"/>
        <v>0</v>
      </c>
      <c r="Z1690" s="31">
        <f>SUM(M1690:Y1690)</f>
        <v>487341003.12</v>
      </c>
      <c r="AA1690" s="31">
        <f>D1690-Z1690</f>
        <v>265597996.88</v>
      </c>
      <c r="AB1690" s="37">
        <f>Z1690/D1690</f>
        <v>0.64725164073052399</v>
      </c>
      <c r="AC1690" s="32"/>
    </row>
    <row r="1691" spans="1:29" s="33" customFormat="1" ht="18" customHeight="1" x14ac:dyDescent="0.2">
      <c r="A1691" s="36" t="s">
        <v>35</v>
      </c>
      <c r="B1691" s="31">
        <f t="shared" si="778"/>
        <v>138579000</v>
      </c>
      <c r="C1691" s="31">
        <f t="shared" si="778"/>
        <v>0</v>
      </c>
      <c r="D1691" s="31">
        <f t="shared" si="778"/>
        <v>138579000</v>
      </c>
      <c r="E1691" s="31">
        <f t="shared" si="778"/>
        <v>31657087.179999992</v>
      </c>
      <c r="F1691" s="31">
        <f t="shared" si="778"/>
        <v>30618742.220000003</v>
      </c>
      <c r="G1691" s="31">
        <f t="shared" si="778"/>
        <v>19462532.829999998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6748017.0499999998</v>
      </c>
      <c r="O1691" s="31">
        <f t="shared" si="778"/>
        <v>13606352.779999999</v>
      </c>
      <c r="P1691" s="31">
        <f t="shared" si="778"/>
        <v>11302717.350000003</v>
      </c>
      <c r="Q1691" s="31">
        <f t="shared" si="778"/>
        <v>11935452.860000003</v>
      </c>
      <c r="R1691" s="31">
        <f t="shared" si="779"/>
        <v>8738136.0899999999</v>
      </c>
      <c r="S1691" s="31">
        <f t="shared" si="779"/>
        <v>9945153.2700000014</v>
      </c>
      <c r="T1691" s="31">
        <f t="shared" si="779"/>
        <v>10301441.32</v>
      </c>
      <c r="U1691" s="31">
        <f t="shared" si="779"/>
        <v>9161091.5099999998</v>
      </c>
      <c r="V1691" s="31">
        <f t="shared" si="779"/>
        <v>0</v>
      </c>
      <c r="W1691" s="31">
        <f t="shared" si="779"/>
        <v>0</v>
      </c>
      <c r="X1691" s="31">
        <f t="shared" si="779"/>
        <v>0</v>
      </c>
      <c r="Y1691" s="31">
        <f t="shared" si="779"/>
        <v>0</v>
      </c>
      <c r="Z1691" s="31">
        <f t="shared" ref="Z1691:Z1693" si="780">SUM(M1691:Y1691)</f>
        <v>81738362.230000019</v>
      </c>
      <c r="AA1691" s="31">
        <f>D1691-Z1691</f>
        <v>56840637.769999981</v>
      </c>
      <c r="AB1691" s="37">
        <f>Z1691/D1691</f>
        <v>0.58983224175380122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8"/>
        <v>0</v>
      </c>
      <c r="D1692" s="31">
        <f t="shared" si="778"/>
        <v>0</v>
      </c>
      <c r="E1692" s="31">
        <f t="shared" si="778"/>
        <v>0</v>
      </c>
      <c r="F1692" s="31">
        <f t="shared" si="778"/>
        <v>0</v>
      </c>
      <c r="G1692" s="31">
        <f t="shared" si="778"/>
        <v>0</v>
      </c>
      <c r="H1692" s="31">
        <f t="shared" si="778"/>
        <v>0</v>
      </c>
      <c r="I1692" s="31">
        <f t="shared" si="778"/>
        <v>0</v>
      </c>
      <c r="J1692" s="31">
        <f t="shared" si="778"/>
        <v>0</v>
      </c>
      <c r="K1692" s="31">
        <f t="shared" si="778"/>
        <v>0</v>
      </c>
      <c r="L1692" s="31">
        <f t="shared" si="778"/>
        <v>0</v>
      </c>
      <c r="M1692" s="31">
        <f t="shared" si="778"/>
        <v>0</v>
      </c>
      <c r="N1692" s="31">
        <f t="shared" si="778"/>
        <v>0</v>
      </c>
      <c r="O1692" s="31">
        <f t="shared" si="778"/>
        <v>0</v>
      </c>
      <c r="P1692" s="31">
        <f t="shared" si="778"/>
        <v>0</v>
      </c>
      <c r="Q1692" s="31">
        <f t="shared" si="778"/>
        <v>0</v>
      </c>
      <c r="R1692" s="31">
        <f t="shared" si="779"/>
        <v>0</v>
      </c>
      <c r="S1692" s="31">
        <f t="shared" si="779"/>
        <v>0</v>
      </c>
      <c r="T1692" s="31">
        <f t="shared" si="779"/>
        <v>0</v>
      </c>
      <c r="U1692" s="31">
        <f t="shared" si="779"/>
        <v>0</v>
      </c>
      <c r="V1692" s="31">
        <f t="shared" si="779"/>
        <v>0</v>
      </c>
      <c r="W1692" s="31">
        <f t="shared" si="779"/>
        <v>0</v>
      </c>
      <c r="X1692" s="31">
        <f t="shared" si="779"/>
        <v>0</v>
      </c>
      <c r="Y1692" s="31">
        <f t="shared" si="779"/>
        <v>0</v>
      </c>
      <c r="Z1692" s="31">
        <f t="shared" si="780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8"/>
        <v>0</v>
      </c>
      <c r="D1693" s="31">
        <f t="shared" si="778"/>
        <v>0</v>
      </c>
      <c r="E1693" s="31">
        <f t="shared" si="778"/>
        <v>0</v>
      </c>
      <c r="F1693" s="31">
        <f t="shared" si="778"/>
        <v>0</v>
      </c>
      <c r="G1693" s="31">
        <f t="shared" si="778"/>
        <v>0</v>
      </c>
      <c r="H1693" s="31">
        <f t="shared" si="778"/>
        <v>0</v>
      </c>
      <c r="I1693" s="31">
        <f t="shared" si="778"/>
        <v>0</v>
      </c>
      <c r="J1693" s="31">
        <f t="shared" si="778"/>
        <v>0</v>
      </c>
      <c r="K1693" s="31">
        <f t="shared" si="778"/>
        <v>0</v>
      </c>
      <c r="L1693" s="31">
        <f t="shared" si="778"/>
        <v>0</v>
      </c>
      <c r="M1693" s="31">
        <f t="shared" si="778"/>
        <v>0</v>
      </c>
      <c r="N1693" s="31">
        <f t="shared" si="778"/>
        <v>0</v>
      </c>
      <c r="O1693" s="31">
        <f t="shared" si="778"/>
        <v>0</v>
      </c>
      <c r="P1693" s="31">
        <f t="shared" si="778"/>
        <v>0</v>
      </c>
      <c r="Q1693" s="31">
        <f t="shared" si="778"/>
        <v>0</v>
      </c>
      <c r="R1693" s="31">
        <f t="shared" si="779"/>
        <v>0</v>
      </c>
      <c r="S1693" s="31">
        <f t="shared" si="779"/>
        <v>0</v>
      </c>
      <c r="T1693" s="31">
        <f t="shared" si="779"/>
        <v>0</v>
      </c>
      <c r="U1693" s="31">
        <f t="shared" si="779"/>
        <v>0</v>
      </c>
      <c r="V1693" s="31">
        <f t="shared" si="779"/>
        <v>0</v>
      </c>
      <c r="W1693" s="31">
        <f t="shared" si="779"/>
        <v>0</v>
      </c>
      <c r="X1693" s="31">
        <f t="shared" si="779"/>
        <v>0</v>
      </c>
      <c r="Y1693" s="31">
        <f t="shared" si="779"/>
        <v>0</v>
      </c>
      <c r="Z1693" s="31">
        <f t="shared" si="780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C1694" si="781">SUM(B1690:B1693)</f>
        <v>891518000</v>
      </c>
      <c r="C1694" s="39">
        <f t="shared" si="781"/>
        <v>1.4551915228366852E-11</v>
      </c>
      <c r="D1694" s="39">
        <f>SUM(D1690:D1693)</f>
        <v>891518000</v>
      </c>
      <c r="E1694" s="39">
        <f t="shared" ref="E1694:AA1694" si="782">SUM(E1690:E1693)</f>
        <v>201198881.56999999</v>
      </c>
      <c r="F1694" s="39">
        <f t="shared" si="782"/>
        <v>237997014.61999997</v>
      </c>
      <c r="G1694" s="39">
        <f t="shared" si="782"/>
        <v>129883469.16000003</v>
      </c>
      <c r="H1694" s="39">
        <f t="shared" si="782"/>
        <v>0</v>
      </c>
      <c r="I1694" s="39">
        <f t="shared" si="782"/>
        <v>0</v>
      </c>
      <c r="J1694" s="39">
        <f t="shared" si="782"/>
        <v>0</v>
      </c>
      <c r="K1694" s="39">
        <f t="shared" si="782"/>
        <v>0</v>
      </c>
      <c r="L1694" s="39">
        <f t="shared" si="782"/>
        <v>0</v>
      </c>
      <c r="M1694" s="39">
        <f t="shared" si="782"/>
        <v>0</v>
      </c>
      <c r="N1694" s="39">
        <f t="shared" si="782"/>
        <v>63419254.410000004</v>
      </c>
      <c r="O1694" s="39">
        <f t="shared" si="782"/>
        <v>64798072.169999994</v>
      </c>
      <c r="P1694" s="39">
        <f t="shared" si="782"/>
        <v>72981554.99000001</v>
      </c>
      <c r="Q1694" s="39">
        <f t="shared" si="782"/>
        <v>64810623.950000003</v>
      </c>
      <c r="R1694" s="39">
        <f t="shared" si="782"/>
        <v>114860560.8</v>
      </c>
      <c r="S1694" s="39">
        <f t="shared" si="782"/>
        <v>58325829.870000005</v>
      </c>
      <c r="T1694" s="39">
        <f t="shared" si="782"/>
        <v>68678770.330000013</v>
      </c>
      <c r="U1694" s="39">
        <f t="shared" si="782"/>
        <v>61204698.830000006</v>
      </c>
      <c r="V1694" s="39">
        <f t="shared" si="782"/>
        <v>0</v>
      </c>
      <c r="W1694" s="39">
        <f t="shared" si="782"/>
        <v>0</v>
      </c>
      <c r="X1694" s="39">
        <f t="shared" si="782"/>
        <v>0</v>
      </c>
      <c r="Y1694" s="39">
        <f t="shared" si="782"/>
        <v>0</v>
      </c>
      <c r="Z1694" s="39">
        <f t="shared" si="782"/>
        <v>569079365.35000002</v>
      </c>
      <c r="AA1694" s="39">
        <f t="shared" si="782"/>
        <v>322438634.64999998</v>
      </c>
      <c r="AB1694" s="40">
        <f>Z1694/D1694</f>
        <v>0.63832627647450757</v>
      </c>
      <c r="AC1694" s="32"/>
    </row>
    <row r="1695" spans="1:29" s="33" customFormat="1" ht="18" customHeight="1" x14ac:dyDescent="0.25">
      <c r="A1695" s="41" t="s">
        <v>39</v>
      </c>
      <c r="B1695" s="31">
        <f t="shared" ref="B1695:Y1695" si="783">B1705+B1715+B1725+B1735+B1745+B1755+B1765+B1775+B1785+B1795+B1805+B1815+B1825+B1835+B1845+B1855+B1865</f>
        <v>64040000</v>
      </c>
      <c r="C1695" s="31">
        <f t="shared" si="783"/>
        <v>0</v>
      </c>
      <c r="D1695" s="31">
        <f t="shared" si="783"/>
        <v>64040000</v>
      </c>
      <c r="E1695" s="31">
        <f t="shared" si="783"/>
        <v>15740135.590000004</v>
      </c>
      <c r="F1695" s="31">
        <f t="shared" si="783"/>
        <v>16280754.580000004</v>
      </c>
      <c r="G1695" s="31">
        <f t="shared" si="783"/>
        <v>11325447.48</v>
      </c>
      <c r="H1695" s="31">
        <f t="shared" si="783"/>
        <v>0</v>
      </c>
      <c r="I1695" s="31">
        <f t="shared" si="783"/>
        <v>0</v>
      </c>
      <c r="J1695" s="31">
        <f t="shared" si="783"/>
        <v>0</v>
      </c>
      <c r="K1695" s="31">
        <f t="shared" si="783"/>
        <v>0</v>
      </c>
      <c r="L1695" s="31">
        <f t="shared" si="783"/>
        <v>0</v>
      </c>
      <c r="M1695" s="31">
        <f t="shared" si="783"/>
        <v>0</v>
      </c>
      <c r="N1695" s="31">
        <f t="shared" si="783"/>
        <v>4168037.87</v>
      </c>
      <c r="O1695" s="31">
        <f t="shared" si="783"/>
        <v>6095727.7200000016</v>
      </c>
      <c r="P1695" s="31">
        <f t="shared" si="783"/>
        <v>5476370.0000000009</v>
      </c>
      <c r="Q1695" s="31">
        <f t="shared" si="783"/>
        <v>5242927.790000001</v>
      </c>
      <c r="R1695" s="31">
        <f t="shared" si="783"/>
        <v>5476080.9900000012</v>
      </c>
      <c r="S1695" s="31">
        <f t="shared" si="783"/>
        <v>5561745.8000000007</v>
      </c>
      <c r="T1695" s="31">
        <f t="shared" si="783"/>
        <v>5268741.25</v>
      </c>
      <c r="U1695" s="31">
        <f t="shared" si="783"/>
        <v>6056706.2300000004</v>
      </c>
      <c r="V1695" s="31">
        <f t="shared" si="783"/>
        <v>0</v>
      </c>
      <c r="W1695" s="31">
        <f t="shared" si="783"/>
        <v>0</v>
      </c>
      <c r="X1695" s="31">
        <f t="shared" si="783"/>
        <v>0</v>
      </c>
      <c r="Y1695" s="31">
        <f t="shared" si="783"/>
        <v>0</v>
      </c>
      <c r="Z1695" s="31">
        <f t="shared" ref="Z1695" si="784">SUM(M1695:Y1695)</f>
        <v>43346337.650000006</v>
      </c>
      <c r="AA1695" s="31">
        <f>D1695-Z1695</f>
        <v>20693662.349999994</v>
      </c>
      <c r="AB1695" s="37">
        <f>Z1695/D1695</f>
        <v>0.67686348610243607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C1696" si="785">B1695+B1694</f>
        <v>955558000</v>
      </c>
      <c r="C1696" s="39">
        <f t="shared" si="785"/>
        <v>1.4551915228366852E-11</v>
      </c>
      <c r="D1696" s="39">
        <f>D1695+D1694</f>
        <v>955558000</v>
      </c>
      <c r="E1696" s="39">
        <f t="shared" ref="E1696:AA1696" si="786">E1695+E1694</f>
        <v>216939017.16</v>
      </c>
      <c r="F1696" s="39">
        <f t="shared" si="786"/>
        <v>254277769.19999999</v>
      </c>
      <c r="G1696" s="39">
        <f t="shared" si="786"/>
        <v>141208916.64000002</v>
      </c>
      <c r="H1696" s="39">
        <f t="shared" si="786"/>
        <v>0</v>
      </c>
      <c r="I1696" s="39">
        <f t="shared" si="786"/>
        <v>0</v>
      </c>
      <c r="J1696" s="39">
        <f t="shared" si="786"/>
        <v>0</v>
      </c>
      <c r="K1696" s="39">
        <f t="shared" si="786"/>
        <v>0</v>
      </c>
      <c r="L1696" s="39">
        <f t="shared" si="786"/>
        <v>0</v>
      </c>
      <c r="M1696" s="39">
        <f t="shared" si="786"/>
        <v>0</v>
      </c>
      <c r="N1696" s="39">
        <f t="shared" si="786"/>
        <v>67587292.280000001</v>
      </c>
      <c r="O1696" s="39">
        <f t="shared" si="786"/>
        <v>70893799.890000001</v>
      </c>
      <c r="P1696" s="39">
        <f t="shared" si="786"/>
        <v>78457924.99000001</v>
      </c>
      <c r="Q1696" s="39">
        <f t="shared" si="786"/>
        <v>70053551.74000001</v>
      </c>
      <c r="R1696" s="39">
        <f t="shared" si="786"/>
        <v>120336641.78999999</v>
      </c>
      <c r="S1696" s="39">
        <f t="shared" si="786"/>
        <v>63887575.670000002</v>
      </c>
      <c r="T1696" s="39">
        <f t="shared" si="786"/>
        <v>73947511.580000013</v>
      </c>
      <c r="U1696" s="39">
        <f t="shared" si="786"/>
        <v>67261405.060000002</v>
      </c>
      <c r="V1696" s="39">
        <f t="shared" si="786"/>
        <v>0</v>
      </c>
      <c r="W1696" s="39">
        <f t="shared" si="786"/>
        <v>0</v>
      </c>
      <c r="X1696" s="39">
        <f t="shared" si="786"/>
        <v>0</v>
      </c>
      <c r="Y1696" s="39">
        <f t="shared" si="786"/>
        <v>0</v>
      </c>
      <c r="Z1696" s="39">
        <f t="shared" si="786"/>
        <v>612425703</v>
      </c>
      <c r="AA1696" s="39">
        <f t="shared" si="786"/>
        <v>343132297</v>
      </c>
      <c r="AB1696" s="40">
        <f>Z1696/D1696</f>
        <v>0.64090897988400497</v>
      </c>
      <c r="AC1696" s="42"/>
    </row>
    <row r="1697" spans="1:29" s="45" customFormat="1" ht="15" customHeight="1" x14ac:dyDescent="0.25">
      <c r="A1697" s="43"/>
      <c r="B1697" s="44"/>
      <c r="C1697" s="44"/>
      <c r="D1697" s="44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hidden="1" customHeight="1" x14ac:dyDescent="0.25">
      <c r="A1699" s="46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</row>
    <row r="1701" spans="1:29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87">SUM(M1701:Y1701)</f>
        <v>0</v>
      </c>
      <c r="AA1701" s="31">
        <f>D1701-Z1701</f>
        <v>0</v>
      </c>
      <c r="AB1701" s="37" t="e">
        <f>Z1701/D1701</f>
        <v>#DIV/0!</v>
      </c>
      <c r="AC1701" s="32"/>
    </row>
    <row r="1702" spans="1:29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87"/>
        <v>0</v>
      </c>
      <c r="AA1702" s="31">
        <f>D1702-Z1702</f>
        <v>0</v>
      </c>
      <c r="AB1702" s="37"/>
      <c r="AC1702" s="32"/>
    </row>
    <row r="1703" spans="1:29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87"/>
        <v>0</v>
      </c>
      <c r="AA1703" s="31">
        <f>D1703-Z1703</f>
        <v>0</v>
      </c>
      <c r="AB1703" s="37"/>
      <c r="AC1703" s="32"/>
    </row>
    <row r="1704" spans="1:29" s="33" customFormat="1" ht="18" hidden="1" customHeight="1" x14ac:dyDescent="0.25">
      <c r="A1704" s="38" t="s">
        <v>38</v>
      </c>
      <c r="B1704" s="39">
        <f t="shared" ref="B1704:AA1704" si="788">SUM(B1700:B1703)</f>
        <v>0</v>
      </c>
      <c r="C1704" s="39">
        <f t="shared" si="788"/>
        <v>0</v>
      </c>
      <c r="D1704" s="39">
        <f t="shared" si="788"/>
        <v>0</v>
      </c>
      <c r="E1704" s="39">
        <f t="shared" si="788"/>
        <v>0</v>
      </c>
      <c r="F1704" s="39">
        <f t="shared" si="788"/>
        <v>0</v>
      </c>
      <c r="G1704" s="39">
        <f t="shared" si="788"/>
        <v>0</v>
      </c>
      <c r="H1704" s="39">
        <f t="shared" si="788"/>
        <v>0</v>
      </c>
      <c r="I1704" s="39">
        <f t="shared" si="788"/>
        <v>0</v>
      </c>
      <c r="J1704" s="39">
        <f t="shared" si="788"/>
        <v>0</v>
      </c>
      <c r="K1704" s="39">
        <f t="shared" si="788"/>
        <v>0</v>
      </c>
      <c r="L1704" s="39">
        <f t="shared" si="788"/>
        <v>0</v>
      </c>
      <c r="M1704" s="39">
        <f t="shared" si="788"/>
        <v>0</v>
      </c>
      <c r="N1704" s="39">
        <f t="shared" si="788"/>
        <v>0</v>
      </c>
      <c r="O1704" s="39">
        <f t="shared" si="788"/>
        <v>0</v>
      </c>
      <c r="P1704" s="39">
        <f t="shared" si="788"/>
        <v>0</v>
      </c>
      <c r="Q1704" s="39">
        <f t="shared" si="788"/>
        <v>0</v>
      </c>
      <c r="R1704" s="39">
        <f t="shared" si="788"/>
        <v>0</v>
      </c>
      <c r="S1704" s="39">
        <f t="shared" si="788"/>
        <v>0</v>
      </c>
      <c r="T1704" s="39">
        <f t="shared" si="788"/>
        <v>0</v>
      </c>
      <c r="U1704" s="39">
        <f t="shared" si="788"/>
        <v>0</v>
      </c>
      <c r="V1704" s="39">
        <f t="shared" si="788"/>
        <v>0</v>
      </c>
      <c r="W1704" s="39">
        <f t="shared" si="788"/>
        <v>0</v>
      </c>
      <c r="X1704" s="39">
        <f t="shared" si="788"/>
        <v>0</v>
      </c>
      <c r="Y1704" s="39">
        <f t="shared" si="788"/>
        <v>0</v>
      </c>
      <c r="Z1704" s="39">
        <f t="shared" si="788"/>
        <v>0</v>
      </c>
      <c r="AA1704" s="39">
        <f t="shared" si="788"/>
        <v>0</v>
      </c>
      <c r="AB1704" s="40" t="e">
        <f>Z1704/D1704</f>
        <v>#DIV/0!</v>
      </c>
      <c r="AC1704" s="32"/>
    </row>
    <row r="1705" spans="1:29" s="33" customFormat="1" ht="18" hidden="1" customHeight="1" x14ac:dyDescent="0.25">
      <c r="A1705" s="41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hidden="1" customHeight="1" x14ac:dyDescent="0.25">
      <c r="A1706" s="38" t="s">
        <v>40</v>
      </c>
      <c r="B1706" s="39">
        <f t="shared" ref="B1706:AA1706" si="790">B1705+B1704</f>
        <v>0</v>
      </c>
      <c r="C1706" s="39">
        <f t="shared" si="790"/>
        <v>0</v>
      </c>
      <c r="D1706" s="39">
        <f t="shared" si="790"/>
        <v>0</v>
      </c>
      <c r="E1706" s="39">
        <f t="shared" si="790"/>
        <v>0</v>
      </c>
      <c r="F1706" s="39">
        <f t="shared" si="790"/>
        <v>0</v>
      </c>
      <c r="G1706" s="39">
        <f t="shared" si="790"/>
        <v>0</v>
      </c>
      <c r="H1706" s="39">
        <f t="shared" si="790"/>
        <v>0</v>
      </c>
      <c r="I1706" s="39">
        <f t="shared" si="790"/>
        <v>0</v>
      </c>
      <c r="J1706" s="39">
        <f t="shared" si="790"/>
        <v>0</v>
      </c>
      <c r="K1706" s="39">
        <f t="shared" si="790"/>
        <v>0</v>
      </c>
      <c r="L1706" s="39">
        <f t="shared" si="790"/>
        <v>0</v>
      </c>
      <c r="M1706" s="39">
        <f t="shared" si="790"/>
        <v>0</v>
      </c>
      <c r="N1706" s="39">
        <f t="shared" si="790"/>
        <v>0</v>
      </c>
      <c r="O1706" s="39">
        <f t="shared" si="790"/>
        <v>0</v>
      </c>
      <c r="P1706" s="39">
        <f t="shared" si="790"/>
        <v>0</v>
      </c>
      <c r="Q1706" s="39">
        <f t="shared" si="790"/>
        <v>0</v>
      </c>
      <c r="R1706" s="39">
        <f t="shared" si="790"/>
        <v>0</v>
      </c>
      <c r="S1706" s="39">
        <f t="shared" si="790"/>
        <v>0</v>
      </c>
      <c r="T1706" s="39">
        <f t="shared" si="790"/>
        <v>0</v>
      </c>
      <c r="U1706" s="39">
        <f t="shared" si="790"/>
        <v>0</v>
      </c>
      <c r="V1706" s="39">
        <f t="shared" si="790"/>
        <v>0</v>
      </c>
      <c r="W1706" s="39">
        <f t="shared" si="790"/>
        <v>0</v>
      </c>
      <c r="X1706" s="39">
        <f t="shared" si="790"/>
        <v>0</v>
      </c>
      <c r="Y1706" s="39">
        <f t="shared" si="790"/>
        <v>0</v>
      </c>
      <c r="Z1706" s="39">
        <f t="shared" si="790"/>
        <v>0</v>
      </c>
      <c r="AA1706" s="39">
        <f t="shared" si="790"/>
        <v>0</v>
      </c>
      <c r="AB1706" s="40" t="e">
        <f>Z1706/D1706</f>
        <v>#DIV/0!</v>
      </c>
      <c r="AC1706" s="42"/>
    </row>
    <row r="1707" spans="1:2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customHeight="1" x14ac:dyDescent="0.25">
      <c r="A1709" s="46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customHeight="1" x14ac:dyDescent="0.2">
      <c r="A1710" s="36" t="s">
        <v>34</v>
      </c>
      <c r="B1710" s="31">
        <f>[1]consoCURRENT!E38442</f>
        <v>81034000</v>
      </c>
      <c r="C1710" s="31">
        <f>[1]consoCURRENT!F38442</f>
        <v>0</v>
      </c>
      <c r="D1710" s="31">
        <f>[1]consoCURRENT!G38442</f>
        <v>81034000</v>
      </c>
      <c r="E1710" s="31">
        <f>[1]consoCURRENT!H38442</f>
        <v>16932779.68</v>
      </c>
      <c r="F1710" s="31">
        <f>[1]consoCURRENT!I38442</f>
        <v>21604403.84</v>
      </c>
      <c r="G1710" s="31">
        <f>[1]consoCURRENT!J38442</f>
        <v>11055458.27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5085735.8099999996</v>
      </c>
      <c r="O1710" s="31">
        <f>[1]consoCURRENT!R38442</f>
        <v>5508100.1200000001</v>
      </c>
      <c r="P1710" s="31">
        <f>[1]consoCURRENT!S38442</f>
        <v>6338943.7499999991</v>
      </c>
      <c r="Q1710" s="31">
        <f>[1]consoCURRENT!T38442</f>
        <v>5522822.2500000009</v>
      </c>
      <c r="R1710" s="31">
        <f>[1]consoCURRENT!U38442</f>
        <v>10665111.08</v>
      </c>
      <c r="S1710" s="31">
        <f>[1]consoCURRENT!V38442</f>
        <v>5416470.5099999998</v>
      </c>
      <c r="T1710" s="31">
        <f>[1]consoCURRENT!W38442</f>
        <v>5604848.2800000003</v>
      </c>
      <c r="U1710" s="31">
        <f>[1]consoCURRENT!X38442</f>
        <v>5450609.9899999993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49592641.789999999</v>
      </c>
      <c r="AA1710" s="31">
        <f>D1710-Z1710</f>
        <v>31441358.210000001</v>
      </c>
      <c r="AB1710" s="37">
        <f t="shared" ref="AB1710" si="791">Z1710/D1710</f>
        <v>0.61199794888565295</v>
      </c>
      <c r="AC1710" s="32"/>
    </row>
    <row r="1711" spans="1:29" s="33" customFormat="1" ht="18" customHeight="1" x14ac:dyDescent="0.2">
      <c r="A1711" s="36" t="s">
        <v>35</v>
      </c>
      <c r="B1711" s="31">
        <f>[1]consoCURRENT!E38555</f>
        <v>13809000</v>
      </c>
      <c r="C1711" s="31">
        <f>[1]consoCURRENT!F38555</f>
        <v>0</v>
      </c>
      <c r="D1711" s="31">
        <f>[1]consoCURRENT!G38555</f>
        <v>13809000</v>
      </c>
      <c r="E1711" s="31">
        <f>[1]consoCURRENT!H38555</f>
        <v>1705792.16</v>
      </c>
      <c r="F1711" s="31">
        <f>[1]consoCURRENT!I38555</f>
        <v>3779438.8699999996</v>
      </c>
      <c r="G1711" s="31">
        <f>[1]consoCURRENT!J38555</f>
        <v>2934639.23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137935.29</v>
      </c>
      <c r="O1711" s="31">
        <f>[1]consoCURRENT!R38555</f>
        <v>479192.5</v>
      </c>
      <c r="P1711" s="31">
        <f>[1]consoCURRENT!S38555</f>
        <v>1088664.3700000001</v>
      </c>
      <c r="Q1711" s="31">
        <f>[1]consoCURRENT!T38555</f>
        <v>1130311.6100000001</v>
      </c>
      <c r="R1711" s="31">
        <f>[1]consoCURRENT!U38555</f>
        <v>617649.05999999994</v>
      </c>
      <c r="S1711" s="31">
        <f>[1]consoCURRENT!V38555</f>
        <v>2031478.2000000002</v>
      </c>
      <c r="T1711" s="31">
        <f>[1]consoCURRENT!W38555</f>
        <v>1348389.9299999997</v>
      </c>
      <c r="U1711" s="31">
        <f>[1]consoCURRENT!X38555</f>
        <v>1586249.3000000005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8419870.2600000016</v>
      </c>
      <c r="AA1711" s="31">
        <f>D1711-Z1711</f>
        <v>5389129.7399999984</v>
      </c>
      <c r="AB1711" s="37">
        <f>Z1711/D1711</f>
        <v>0.609737870953726</v>
      </c>
      <c r="AC1711" s="32"/>
    </row>
    <row r="1712" spans="1:29" s="33" customFormat="1" ht="18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customHeight="1" x14ac:dyDescent="0.25">
      <c r="A1714" s="38" t="s">
        <v>38</v>
      </c>
      <c r="B1714" s="39">
        <f t="shared" ref="B1714:AA1714" si="793">SUM(B1710:B1713)</f>
        <v>94843000</v>
      </c>
      <c r="C1714" s="39">
        <f t="shared" si="793"/>
        <v>0</v>
      </c>
      <c r="D1714" s="39">
        <f t="shared" si="793"/>
        <v>94843000</v>
      </c>
      <c r="E1714" s="39">
        <f t="shared" si="793"/>
        <v>18638571.84</v>
      </c>
      <c r="F1714" s="39">
        <f t="shared" si="793"/>
        <v>25383842.710000001</v>
      </c>
      <c r="G1714" s="39">
        <f t="shared" si="793"/>
        <v>13990097.5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5223671.0999999996</v>
      </c>
      <c r="O1714" s="39">
        <f t="shared" si="793"/>
        <v>5987292.6200000001</v>
      </c>
      <c r="P1714" s="39">
        <f t="shared" si="793"/>
        <v>7427608.1199999992</v>
      </c>
      <c r="Q1714" s="39">
        <f t="shared" si="793"/>
        <v>6653133.8600000013</v>
      </c>
      <c r="R1714" s="39">
        <f t="shared" si="793"/>
        <v>11282760.140000001</v>
      </c>
      <c r="S1714" s="39">
        <f t="shared" si="793"/>
        <v>7447948.71</v>
      </c>
      <c r="T1714" s="39">
        <f t="shared" si="793"/>
        <v>6953238.21</v>
      </c>
      <c r="U1714" s="39">
        <f t="shared" si="793"/>
        <v>7036859.29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58012512.049999997</v>
      </c>
      <c r="AA1714" s="39">
        <f t="shared" si="793"/>
        <v>36830487.950000003</v>
      </c>
      <c r="AB1714" s="40">
        <f>Z1714/D1714</f>
        <v>0.61166888489398263</v>
      </c>
      <c r="AC1714" s="32"/>
    </row>
    <row r="1715" spans="1:29" s="33" customFormat="1" ht="18" customHeight="1" x14ac:dyDescent="0.25">
      <c r="A1715" s="41" t="s">
        <v>39</v>
      </c>
      <c r="B1715" s="31">
        <f>[1]consoCURRENT!E38594</f>
        <v>6968000</v>
      </c>
      <c r="C1715" s="31">
        <f>[1]consoCURRENT!F38594</f>
        <v>0</v>
      </c>
      <c r="D1715" s="31">
        <f>[1]consoCURRENT!G38594</f>
        <v>6968000</v>
      </c>
      <c r="E1715" s="31">
        <f>[1]consoCURRENT!H38594</f>
        <v>1714701.1</v>
      </c>
      <c r="F1715" s="31">
        <f>[1]consoCURRENT!I38594</f>
        <v>1770510.8599999999</v>
      </c>
      <c r="G1715" s="31">
        <f>[1]consoCURRENT!J38594</f>
        <v>1176220.79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560017.19999999995</v>
      </c>
      <c r="O1715" s="31">
        <f>[1]consoCURRENT!R38594</f>
        <v>574020</v>
      </c>
      <c r="P1715" s="31">
        <f>[1]consoCURRENT!S38594</f>
        <v>580663.90000000014</v>
      </c>
      <c r="Q1715" s="31">
        <f>[1]consoCURRENT!T38594</f>
        <v>584464.73999999976</v>
      </c>
      <c r="R1715" s="31">
        <f>[1]consoCURRENT!U38594</f>
        <v>600097.52</v>
      </c>
      <c r="S1715" s="31">
        <f>[1]consoCURRENT!V38594</f>
        <v>585948.60000000009</v>
      </c>
      <c r="T1715" s="31">
        <f>[1]consoCURRENT!W38594</f>
        <v>590417.99000000022</v>
      </c>
      <c r="U1715" s="31">
        <f>[1]consoCURRENT!X38594</f>
        <v>585802.79999999981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4661432.75</v>
      </c>
      <c r="AA1715" s="31">
        <f>D1715-Z1715</f>
        <v>2306567.25</v>
      </c>
      <c r="AB1715" s="37">
        <f t="shared" ref="AB1715" si="795">Z1715/D1715</f>
        <v>0.66897714552238807</v>
      </c>
      <c r="AC1715" s="32"/>
    </row>
    <row r="1716" spans="1:29" s="33" customFormat="1" ht="18" customHeight="1" x14ac:dyDescent="0.25">
      <c r="A1716" s="38" t="s">
        <v>40</v>
      </c>
      <c r="B1716" s="39">
        <f t="shared" ref="B1716:AA1716" si="796">B1715+B1714</f>
        <v>101811000</v>
      </c>
      <c r="C1716" s="39">
        <f t="shared" si="796"/>
        <v>0</v>
      </c>
      <c r="D1716" s="39">
        <f t="shared" si="796"/>
        <v>101811000</v>
      </c>
      <c r="E1716" s="39">
        <f t="shared" si="796"/>
        <v>20353272.940000001</v>
      </c>
      <c r="F1716" s="39">
        <f t="shared" si="796"/>
        <v>27154353.57</v>
      </c>
      <c r="G1716" s="39">
        <f t="shared" si="796"/>
        <v>15166318.289999999</v>
      </c>
      <c r="H1716" s="39">
        <f t="shared" si="796"/>
        <v>0</v>
      </c>
      <c r="I1716" s="39">
        <f t="shared" si="796"/>
        <v>0</v>
      </c>
      <c r="J1716" s="39">
        <f t="shared" si="796"/>
        <v>0</v>
      </c>
      <c r="K1716" s="39">
        <f t="shared" si="796"/>
        <v>0</v>
      </c>
      <c r="L1716" s="39">
        <f t="shared" si="796"/>
        <v>0</v>
      </c>
      <c r="M1716" s="39">
        <f t="shared" si="796"/>
        <v>0</v>
      </c>
      <c r="N1716" s="39">
        <f t="shared" si="796"/>
        <v>5783688.2999999998</v>
      </c>
      <c r="O1716" s="39">
        <f t="shared" si="796"/>
        <v>6561312.6200000001</v>
      </c>
      <c r="P1716" s="39">
        <f t="shared" si="796"/>
        <v>8008272.0199999996</v>
      </c>
      <c r="Q1716" s="39">
        <f t="shared" si="796"/>
        <v>7237598.6000000015</v>
      </c>
      <c r="R1716" s="39">
        <f t="shared" si="796"/>
        <v>11882857.66</v>
      </c>
      <c r="S1716" s="39">
        <f t="shared" si="796"/>
        <v>8033897.3100000005</v>
      </c>
      <c r="T1716" s="39">
        <f t="shared" si="796"/>
        <v>7543656.2000000002</v>
      </c>
      <c r="U1716" s="39">
        <f t="shared" si="796"/>
        <v>7622662.0899999999</v>
      </c>
      <c r="V1716" s="39">
        <f t="shared" si="796"/>
        <v>0</v>
      </c>
      <c r="W1716" s="39">
        <f t="shared" si="796"/>
        <v>0</v>
      </c>
      <c r="X1716" s="39">
        <f t="shared" si="796"/>
        <v>0</v>
      </c>
      <c r="Y1716" s="39">
        <f t="shared" si="796"/>
        <v>0</v>
      </c>
      <c r="Z1716" s="39">
        <f t="shared" si="796"/>
        <v>62673944.799999997</v>
      </c>
      <c r="AA1716" s="39">
        <f t="shared" si="796"/>
        <v>39137055.200000003</v>
      </c>
      <c r="AB1716" s="40">
        <f>Z1716/D1716</f>
        <v>0.61559109330033102</v>
      </c>
      <c r="AC1716" s="42"/>
    </row>
    <row r="1717" spans="1:29" s="33" customFormat="1" ht="15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</row>
    <row r="1719" spans="1:29" s="33" customFormat="1" ht="15" customHeight="1" x14ac:dyDescent="0.25">
      <c r="A1719" s="46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36397000</v>
      </c>
      <c r="C1720" s="31">
        <f>[1]consoCURRENT!F38655</f>
        <v>0</v>
      </c>
      <c r="D1720" s="31">
        <f>[1]consoCURRENT!G38655</f>
        <v>36397000</v>
      </c>
      <c r="E1720" s="31">
        <f>[1]consoCURRENT!H38655</f>
        <v>9184153.7199999988</v>
      </c>
      <c r="F1720" s="31">
        <f>[1]consoCURRENT!I38655</f>
        <v>10659413.16</v>
      </c>
      <c r="G1720" s="31">
        <f>[1]consoCURRENT!J38655</f>
        <v>5847259.1600000011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2835673.73</v>
      </c>
      <c r="O1720" s="31">
        <f>[1]consoCURRENT!R38655</f>
        <v>2949074.61</v>
      </c>
      <c r="P1720" s="31">
        <f>[1]consoCURRENT!S38655</f>
        <v>3399405.38</v>
      </c>
      <c r="Q1720" s="31">
        <f>[1]consoCURRENT!T38655</f>
        <v>2869002.7800000003</v>
      </c>
      <c r="R1720" s="31">
        <f>[1]consoCURRENT!U38655</f>
        <v>5541965.1899999995</v>
      </c>
      <c r="S1720" s="31">
        <f>[1]consoCURRENT!V38655</f>
        <v>2248445.19</v>
      </c>
      <c r="T1720" s="31">
        <f>[1]consoCURRENT!W38655</f>
        <v>2188047.4600000004</v>
      </c>
      <c r="U1720" s="31">
        <f>[1]consoCURRENT!X38655</f>
        <v>3659211.6999999997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25690826.039999999</v>
      </c>
      <c r="AA1720" s="31">
        <f>D1720-Z1720</f>
        <v>10706173.960000001</v>
      </c>
      <c r="AB1720" s="37">
        <f t="shared" ref="AB1720" si="797">Z1720/D1720</f>
        <v>0.70585009863450277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7559000</v>
      </c>
      <c r="C1721" s="31">
        <f>[1]consoCURRENT!F38768</f>
        <v>0</v>
      </c>
      <c r="D1721" s="31">
        <f>[1]consoCURRENT!G38768</f>
        <v>7559000</v>
      </c>
      <c r="E1721" s="31">
        <f>[1]consoCURRENT!H38768</f>
        <v>163961.81</v>
      </c>
      <c r="F1721" s="31">
        <f>[1]consoCURRENT!I38768</f>
        <v>604772.82999999996</v>
      </c>
      <c r="G1721" s="31">
        <f>[1]consoCURRENT!J38768</f>
        <v>1041105.73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16639</v>
      </c>
      <c r="O1721" s="31">
        <f>[1]consoCURRENT!R38768</f>
        <v>101624.08</v>
      </c>
      <c r="P1721" s="31">
        <f>[1]consoCURRENT!S38768</f>
        <v>45698.73</v>
      </c>
      <c r="Q1721" s="31">
        <f>[1]consoCURRENT!T38768</f>
        <v>173346.1</v>
      </c>
      <c r="R1721" s="31">
        <f>[1]consoCURRENT!U38768</f>
        <v>337408.91000000003</v>
      </c>
      <c r="S1721" s="31">
        <f>[1]consoCURRENT!V38768</f>
        <v>94017.82</v>
      </c>
      <c r="T1721" s="31">
        <f>[1]consoCURRENT!W38768</f>
        <v>363985.47</v>
      </c>
      <c r="U1721" s="31">
        <f>[1]consoCURRENT!X38768</f>
        <v>677120.26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8">SUM(M1721:Y1721)</f>
        <v>1809840.37</v>
      </c>
      <c r="AA1721" s="31">
        <f>D1721-Z1721</f>
        <v>5749159.6299999999</v>
      </c>
      <c r="AB1721" s="37">
        <f>Z1721/D1721</f>
        <v>0.23942854478105571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8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8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9">SUM(B1720:B1723)</f>
        <v>43956000</v>
      </c>
      <c r="C1724" s="39">
        <f t="shared" si="799"/>
        <v>0</v>
      </c>
      <c r="D1724" s="39">
        <f t="shared" si="799"/>
        <v>43956000</v>
      </c>
      <c r="E1724" s="39">
        <f t="shared" si="799"/>
        <v>9348115.5299999993</v>
      </c>
      <c r="F1724" s="39">
        <f t="shared" si="799"/>
        <v>11264185.99</v>
      </c>
      <c r="G1724" s="39">
        <f t="shared" si="799"/>
        <v>6888364.8900000006</v>
      </c>
      <c r="H1724" s="39">
        <f t="shared" si="799"/>
        <v>0</v>
      </c>
      <c r="I1724" s="39">
        <f t="shared" si="799"/>
        <v>0</v>
      </c>
      <c r="J1724" s="39">
        <f t="shared" si="799"/>
        <v>0</v>
      </c>
      <c r="K1724" s="39">
        <f t="shared" si="799"/>
        <v>0</v>
      </c>
      <c r="L1724" s="39">
        <f t="shared" si="799"/>
        <v>0</v>
      </c>
      <c r="M1724" s="39">
        <f t="shared" si="799"/>
        <v>0</v>
      </c>
      <c r="N1724" s="39">
        <f t="shared" si="799"/>
        <v>2852312.73</v>
      </c>
      <c r="O1724" s="39">
        <f t="shared" si="799"/>
        <v>3050698.69</v>
      </c>
      <c r="P1724" s="39">
        <f t="shared" si="799"/>
        <v>3445104.11</v>
      </c>
      <c r="Q1724" s="39">
        <f t="shared" si="799"/>
        <v>3042348.8800000004</v>
      </c>
      <c r="R1724" s="39">
        <f t="shared" si="799"/>
        <v>5879374.0999999996</v>
      </c>
      <c r="S1724" s="39">
        <f t="shared" si="799"/>
        <v>2342463.0099999998</v>
      </c>
      <c r="T1724" s="39">
        <f t="shared" si="799"/>
        <v>2552032.9300000006</v>
      </c>
      <c r="U1724" s="39">
        <f t="shared" si="799"/>
        <v>4336331.96</v>
      </c>
      <c r="V1724" s="39">
        <f t="shared" si="799"/>
        <v>0</v>
      </c>
      <c r="W1724" s="39">
        <f t="shared" si="799"/>
        <v>0</v>
      </c>
      <c r="X1724" s="39">
        <f t="shared" si="799"/>
        <v>0</v>
      </c>
      <c r="Y1724" s="39">
        <f t="shared" si="799"/>
        <v>0</v>
      </c>
      <c r="Z1724" s="39">
        <f t="shared" si="799"/>
        <v>27500666.41</v>
      </c>
      <c r="AA1724" s="39">
        <f t="shared" si="799"/>
        <v>16455333.59</v>
      </c>
      <c r="AB1724" s="40">
        <f>Z1724/D1724</f>
        <v>0.62564078646828647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3085000</v>
      </c>
      <c r="C1725" s="31">
        <f>[1]consoCURRENT!F38807</f>
        <v>0</v>
      </c>
      <c r="D1725" s="31">
        <f>[1]consoCURRENT!G38807</f>
        <v>3085000</v>
      </c>
      <c r="E1725" s="31">
        <f>[1]consoCURRENT!H38807</f>
        <v>791277.91</v>
      </c>
      <c r="F1725" s="31">
        <f>[1]consoCURRENT!I38807</f>
        <v>773316.45000000007</v>
      </c>
      <c r="G1725" s="31">
        <f>[1]consoCURRENT!J38807</f>
        <v>509175.61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279498.64</v>
      </c>
      <c r="O1725" s="31">
        <f>[1]consoCURRENT!R38807</f>
        <v>254743.18</v>
      </c>
      <c r="P1725" s="31">
        <f>[1]consoCURRENT!S38807</f>
        <v>257036.09</v>
      </c>
      <c r="Q1725" s="31">
        <f>[1]consoCURRENT!T38807</f>
        <v>254604.16</v>
      </c>
      <c r="R1725" s="31">
        <f>[1]consoCURRENT!U38807</f>
        <v>257565.5</v>
      </c>
      <c r="S1725" s="31">
        <f>[1]consoCURRENT!V38807</f>
        <v>261146.79</v>
      </c>
      <c r="T1725" s="31">
        <f>[1]consoCURRENT!W38807</f>
        <v>252170.26</v>
      </c>
      <c r="U1725" s="31">
        <f>[1]consoCURRENT!X38807</f>
        <v>257005.35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00">SUM(M1725:Y1725)</f>
        <v>2073769.9700000002</v>
      </c>
      <c r="AA1725" s="31">
        <f>D1725-Z1725</f>
        <v>1011230.0299999998</v>
      </c>
      <c r="AB1725" s="37">
        <f t="shared" ref="AB1725" si="801">Z1725/D1725</f>
        <v>0.67221068719611032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2">B1725+B1724</f>
        <v>47041000</v>
      </c>
      <c r="C1726" s="39">
        <f t="shared" si="802"/>
        <v>0</v>
      </c>
      <c r="D1726" s="39">
        <f t="shared" si="802"/>
        <v>47041000</v>
      </c>
      <c r="E1726" s="39">
        <f t="shared" si="802"/>
        <v>10139393.439999999</v>
      </c>
      <c r="F1726" s="39">
        <f t="shared" si="802"/>
        <v>12037502.439999999</v>
      </c>
      <c r="G1726" s="39">
        <f t="shared" si="802"/>
        <v>7397540.5000000009</v>
      </c>
      <c r="H1726" s="39">
        <f t="shared" si="802"/>
        <v>0</v>
      </c>
      <c r="I1726" s="39">
        <f t="shared" si="802"/>
        <v>0</v>
      </c>
      <c r="J1726" s="39">
        <f t="shared" si="802"/>
        <v>0</v>
      </c>
      <c r="K1726" s="39">
        <f t="shared" si="802"/>
        <v>0</v>
      </c>
      <c r="L1726" s="39">
        <f t="shared" si="802"/>
        <v>0</v>
      </c>
      <c r="M1726" s="39">
        <f t="shared" si="802"/>
        <v>0</v>
      </c>
      <c r="N1726" s="39">
        <f t="shared" si="802"/>
        <v>3131811.37</v>
      </c>
      <c r="O1726" s="39">
        <f t="shared" si="802"/>
        <v>3305441.87</v>
      </c>
      <c r="P1726" s="39">
        <f t="shared" si="802"/>
        <v>3702140.1999999997</v>
      </c>
      <c r="Q1726" s="39">
        <f t="shared" si="802"/>
        <v>3296953.0400000005</v>
      </c>
      <c r="R1726" s="39">
        <f t="shared" si="802"/>
        <v>6136939.5999999996</v>
      </c>
      <c r="S1726" s="39">
        <f t="shared" si="802"/>
        <v>2603609.7999999998</v>
      </c>
      <c r="T1726" s="39">
        <f t="shared" si="802"/>
        <v>2804203.1900000004</v>
      </c>
      <c r="U1726" s="39">
        <f t="shared" si="802"/>
        <v>4593337.3099999996</v>
      </c>
      <c r="V1726" s="39">
        <f t="shared" si="802"/>
        <v>0</v>
      </c>
      <c r="W1726" s="39">
        <f t="shared" si="802"/>
        <v>0</v>
      </c>
      <c r="X1726" s="39">
        <f t="shared" si="802"/>
        <v>0</v>
      </c>
      <c r="Y1726" s="39">
        <f t="shared" si="802"/>
        <v>0</v>
      </c>
      <c r="Z1726" s="39">
        <f t="shared" si="802"/>
        <v>29574436.379999999</v>
      </c>
      <c r="AA1726" s="39">
        <f t="shared" si="802"/>
        <v>17466563.620000001</v>
      </c>
      <c r="AB1726" s="40">
        <f>Z1726/D1726</f>
        <v>0.62869489126506661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41555000</v>
      </c>
      <c r="C1730" s="31">
        <f>[1]consoCURRENT!F38868</f>
        <v>0</v>
      </c>
      <c r="D1730" s="31">
        <f>[1]consoCURRENT!G38868</f>
        <v>41555000</v>
      </c>
      <c r="E1730" s="31">
        <f>[1]consoCURRENT!H38868</f>
        <v>8520308.6099999994</v>
      </c>
      <c r="F1730" s="31">
        <f>[1]consoCURRENT!I38868</f>
        <v>10485356.77</v>
      </c>
      <c r="G1730" s="31">
        <f>[1]consoCURRENT!J38868</f>
        <v>5410631.9100000001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2620496</v>
      </c>
      <c r="O1730" s="31">
        <f>[1]consoCURRENT!R38868</f>
        <v>2693228.3999999994</v>
      </c>
      <c r="P1730" s="31">
        <f>[1]consoCURRENT!S38868</f>
        <v>3206584.21</v>
      </c>
      <c r="Q1730" s="31">
        <f>[1]consoCURRENT!T38868</f>
        <v>2661708.92</v>
      </c>
      <c r="R1730" s="31">
        <f>[1]consoCURRENT!U38868</f>
        <v>5067299.37</v>
      </c>
      <c r="S1730" s="31">
        <f>[1]consoCURRENT!V38868</f>
        <v>2756348.48</v>
      </c>
      <c r="T1730" s="31">
        <f>[1]consoCURRENT!W38868</f>
        <v>2664077</v>
      </c>
      <c r="U1730" s="31">
        <f>[1]consoCURRENT!X38868</f>
        <v>2746554.91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24416297.289999999</v>
      </c>
      <c r="AA1730" s="31">
        <f>D1730-Z1730</f>
        <v>17138702.710000001</v>
      </c>
      <c r="AB1730" s="37">
        <f t="shared" ref="AB1730" si="803">Z1730/D1730</f>
        <v>0.58756581133437613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6773000</v>
      </c>
      <c r="C1731" s="31">
        <f>[1]consoCURRENT!F38981</f>
        <v>0</v>
      </c>
      <c r="D1731" s="31">
        <f>[1]consoCURRENT!G38981</f>
        <v>6773000</v>
      </c>
      <c r="E1731" s="31">
        <f>[1]consoCURRENT!H38981</f>
        <v>2442892.44</v>
      </c>
      <c r="F1731" s="31">
        <f>[1]consoCURRENT!I38981</f>
        <v>1302458.18</v>
      </c>
      <c r="G1731" s="31">
        <f>[1]consoCURRENT!J38981</f>
        <v>344188.23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9800</v>
      </c>
      <c r="O1731" s="31">
        <f>[1]consoCURRENT!R38981</f>
        <v>438867</v>
      </c>
      <c r="P1731" s="31">
        <f>[1]consoCURRENT!S38981</f>
        <v>1994225.44</v>
      </c>
      <c r="Q1731" s="31">
        <f>[1]consoCURRENT!T38981</f>
        <v>729393.5</v>
      </c>
      <c r="R1731" s="31">
        <f>[1]consoCURRENT!U38981</f>
        <v>420203.6</v>
      </c>
      <c r="S1731" s="31">
        <f>[1]consoCURRENT!V38981</f>
        <v>152861.08000000002</v>
      </c>
      <c r="T1731" s="31">
        <f>[1]consoCURRENT!W38981</f>
        <v>40915.670000000013</v>
      </c>
      <c r="U1731" s="31">
        <f>[1]consoCURRENT!X38981</f>
        <v>303272.56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4">SUM(M1731:Y1731)</f>
        <v>4089538.85</v>
      </c>
      <c r="AA1731" s="31">
        <f>D1731-Z1731</f>
        <v>2683461.15</v>
      </c>
      <c r="AB1731" s="37">
        <f>Z1731/D1731</f>
        <v>0.6038002140853389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4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4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05">SUM(B1730:B1733)</f>
        <v>48328000</v>
      </c>
      <c r="C1734" s="39">
        <f t="shared" si="805"/>
        <v>0</v>
      </c>
      <c r="D1734" s="39">
        <f t="shared" si="805"/>
        <v>48328000</v>
      </c>
      <c r="E1734" s="39">
        <f t="shared" si="805"/>
        <v>10963201.049999999</v>
      </c>
      <c r="F1734" s="39">
        <f t="shared" si="805"/>
        <v>11787814.949999999</v>
      </c>
      <c r="G1734" s="39">
        <f t="shared" si="805"/>
        <v>5754820.1400000006</v>
      </c>
      <c r="H1734" s="39">
        <f t="shared" si="805"/>
        <v>0</v>
      </c>
      <c r="I1734" s="39">
        <f t="shared" si="805"/>
        <v>0</v>
      </c>
      <c r="J1734" s="39">
        <f t="shared" si="805"/>
        <v>0</v>
      </c>
      <c r="K1734" s="39">
        <f t="shared" si="805"/>
        <v>0</v>
      </c>
      <c r="L1734" s="39">
        <f t="shared" si="805"/>
        <v>0</v>
      </c>
      <c r="M1734" s="39">
        <f t="shared" si="805"/>
        <v>0</v>
      </c>
      <c r="N1734" s="39">
        <f t="shared" si="805"/>
        <v>2630296</v>
      </c>
      <c r="O1734" s="39">
        <f t="shared" si="805"/>
        <v>3132095.3999999994</v>
      </c>
      <c r="P1734" s="39">
        <f t="shared" si="805"/>
        <v>5200809.6500000004</v>
      </c>
      <c r="Q1734" s="39">
        <f t="shared" si="805"/>
        <v>3391102.42</v>
      </c>
      <c r="R1734" s="39">
        <f t="shared" si="805"/>
        <v>5487502.9699999997</v>
      </c>
      <c r="S1734" s="39">
        <f t="shared" si="805"/>
        <v>2909209.56</v>
      </c>
      <c r="T1734" s="39">
        <f t="shared" si="805"/>
        <v>2704992.67</v>
      </c>
      <c r="U1734" s="39">
        <f t="shared" si="805"/>
        <v>3049827.47</v>
      </c>
      <c r="V1734" s="39">
        <f t="shared" si="805"/>
        <v>0</v>
      </c>
      <c r="W1734" s="39">
        <f t="shared" si="805"/>
        <v>0</v>
      </c>
      <c r="X1734" s="39">
        <f t="shared" si="805"/>
        <v>0</v>
      </c>
      <c r="Y1734" s="39">
        <f t="shared" si="805"/>
        <v>0</v>
      </c>
      <c r="Z1734" s="39">
        <f t="shared" si="805"/>
        <v>28505836.140000001</v>
      </c>
      <c r="AA1734" s="39">
        <f t="shared" si="805"/>
        <v>19822163.859999999</v>
      </c>
      <c r="AB1734" s="40">
        <f>Z1734/D1734</f>
        <v>0.58984100604204603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3643000</v>
      </c>
      <c r="C1735" s="31">
        <f>[1]consoCURRENT!F39020</f>
        <v>0</v>
      </c>
      <c r="D1735" s="31">
        <f>[1]consoCURRENT!G39020</f>
        <v>3643000</v>
      </c>
      <c r="E1735" s="31">
        <f>[1]consoCURRENT!H39020</f>
        <v>866726.37000000011</v>
      </c>
      <c r="F1735" s="31">
        <f>[1]consoCURRENT!I39020</f>
        <v>867352.18000000017</v>
      </c>
      <c r="G1735" s="31">
        <f>[1]consoCURRENT!J39020</f>
        <v>580729.57000000007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288491.52000000002</v>
      </c>
      <c r="O1735" s="31">
        <f>[1]consoCURRENT!R39020</f>
        <v>288877.81</v>
      </c>
      <c r="P1735" s="31">
        <f>[1]consoCURRENT!S39020</f>
        <v>289357.04000000004</v>
      </c>
      <c r="Q1735" s="31">
        <f>[1]consoCURRENT!T39020</f>
        <v>289190.5</v>
      </c>
      <c r="R1735" s="31">
        <f>[1]consoCURRENT!U39020</f>
        <v>289080.84000000003</v>
      </c>
      <c r="S1735" s="31">
        <f>[1]consoCURRENT!V39020</f>
        <v>289080.84000000003</v>
      </c>
      <c r="T1735" s="31">
        <f>[1]consoCURRENT!W39020</f>
        <v>289103.51</v>
      </c>
      <c r="U1735" s="31">
        <f>[1]consoCURRENT!X39020</f>
        <v>291626.06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6">SUM(M1735:Y1735)</f>
        <v>2314808.12</v>
      </c>
      <c r="AA1735" s="31">
        <f>D1735-Z1735</f>
        <v>1328191.8799999999</v>
      </c>
      <c r="AB1735" s="37">
        <f t="shared" ref="AB1735" si="807">Z1735/D1735</f>
        <v>0.63541260499588259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8">B1735+B1734</f>
        <v>51971000</v>
      </c>
      <c r="C1736" s="39">
        <f t="shared" si="808"/>
        <v>0</v>
      </c>
      <c r="D1736" s="39">
        <f t="shared" si="808"/>
        <v>51971000</v>
      </c>
      <c r="E1736" s="39">
        <f t="shared" si="808"/>
        <v>11829927.419999998</v>
      </c>
      <c r="F1736" s="39">
        <f t="shared" si="808"/>
        <v>12655167.129999999</v>
      </c>
      <c r="G1736" s="39">
        <f t="shared" si="808"/>
        <v>6335549.7100000009</v>
      </c>
      <c r="H1736" s="39">
        <f t="shared" si="808"/>
        <v>0</v>
      </c>
      <c r="I1736" s="39">
        <f t="shared" si="808"/>
        <v>0</v>
      </c>
      <c r="J1736" s="39">
        <f t="shared" si="808"/>
        <v>0</v>
      </c>
      <c r="K1736" s="39">
        <f t="shared" si="808"/>
        <v>0</v>
      </c>
      <c r="L1736" s="39">
        <f t="shared" si="808"/>
        <v>0</v>
      </c>
      <c r="M1736" s="39">
        <f t="shared" si="808"/>
        <v>0</v>
      </c>
      <c r="N1736" s="39">
        <f t="shared" si="808"/>
        <v>2918787.52</v>
      </c>
      <c r="O1736" s="39">
        <f t="shared" si="808"/>
        <v>3420973.2099999995</v>
      </c>
      <c r="P1736" s="39">
        <f t="shared" si="808"/>
        <v>5490166.6900000004</v>
      </c>
      <c r="Q1736" s="39">
        <f t="shared" si="808"/>
        <v>3680292.92</v>
      </c>
      <c r="R1736" s="39">
        <f t="shared" si="808"/>
        <v>5776583.8099999996</v>
      </c>
      <c r="S1736" s="39">
        <f t="shared" si="808"/>
        <v>3198290.4</v>
      </c>
      <c r="T1736" s="39">
        <f t="shared" si="808"/>
        <v>2994096.1799999997</v>
      </c>
      <c r="U1736" s="39">
        <f t="shared" si="808"/>
        <v>3341453.5300000003</v>
      </c>
      <c r="V1736" s="39">
        <f t="shared" si="808"/>
        <v>0</v>
      </c>
      <c r="W1736" s="39">
        <f t="shared" si="808"/>
        <v>0</v>
      </c>
      <c r="X1736" s="39">
        <f t="shared" si="808"/>
        <v>0</v>
      </c>
      <c r="Y1736" s="39">
        <f t="shared" si="808"/>
        <v>0</v>
      </c>
      <c r="Z1736" s="39">
        <f t="shared" si="808"/>
        <v>30820644.260000002</v>
      </c>
      <c r="AA1736" s="39">
        <f t="shared" si="808"/>
        <v>21150355.739999998</v>
      </c>
      <c r="AB1736" s="40">
        <f>Z1736/D1736</f>
        <v>0.59303542860441405</v>
      </c>
      <c r="AC1736" s="42"/>
    </row>
    <row r="1737" spans="1:29" s="33" customFormat="1" ht="10.7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0.7" customHeight="1" x14ac:dyDescent="0.25">
      <c r="A1738" s="46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40288000</v>
      </c>
      <c r="C1740" s="31">
        <f>[1]consoCURRENT!F39081</f>
        <v>0</v>
      </c>
      <c r="D1740" s="31">
        <f>[1]consoCURRENT!G39081</f>
        <v>40288000</v>
      </c>
      <c r="E1740" s="31">
        <f>[1]consoCURRENT!H39081</f>
        <v>8600343.5199999977</v>
      </c>
      <c r="F1740" s="31">
        <f>[1]consoCURRENT!I39081</f>
        <v>10508495.310000001</v>
      </c>
      <c r="G1740" s="31">
        <f>[1]consoCURRENT!J39081</f>
        <v>5186890.6499999985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2466580.2199999997</v>
      </c>
      <c r="O1740" s="31">
        <f>[1]consoCURRENT!R39081</f>
        <v>2799360.27</v>
      </c>
      <c r="P1740" s="31">
        <f>[1]consoCURRENT!S39081</f>
        <v>3334403.03</v>
      </c>
      <c r="Q1740" s="31">
        <f>[1]consoCURRENT!T39081</f>
        <v>2750911.9</v>
      </c>
      <c r="R1740" s="31">
        <f>[1]consoCURRENT!U39081</f>
        <v>5155163.6100000003</v>
      </c>
      <c r="S1740" s="31">
        <f>[1]consoCURRENT!V39081</f>
        <v>2602419.8000000003</v>
      </c>
      <c r="T1740" s="31">
        <f>[1]consoCURRENT!W39081</f>
        <v>2639131.52</v>
      </c>
      <c r="U1740" s="31">
        <f>[1]consoCURRENT!X39081</f>
        <v>2547759.1300000004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24295729.48</v>
      </c>
      <c r="AA1740" s="31">
        <f>D1740-Z1740</f>
        <v>15992270.52</v>
      </c>
      <c r="AB1740" s="37">
        <f t="shared" ref="AB1740" si="809">Z1740/D1740</f>
        <v>0.60305126787132646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10592000</v>
      </c>
      <c r="C1741" s="31">
        <f>[1]consoCURRENT!F39194</f>
        <v>0</v>
      </c>
      <c r="D1741" s="31">
        <f>[1]consoCURRENT!G39194</f>
        <v>10592000</v>
      </c>
      <c r="E1741" s="31">
        <f>[1]consoCURRENT!H39194</f>
        <v>3740719.6900000004</v>
      </c>
      <c r="F1741" s="31">
        <f>[1]consoCURRENT!I39194</f>
        <v>3191653.19</v>
      </c>
      <c r="G1741" s="31">
        <f>[1]consoCURRENT!J39194</f>
        <v>1804078.5999999999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700008.58</v>
      </c>
      <c r="O1741" s="31">
        <f>[1]consoCURRENT!R39194</f>
        <v>1771425.23</v>
      </c>
      <c r="P1741" s="31">
        <f>[1]consoCURRENT!S39194</f>
        <v>1269285.8800000001</v>
      </c>
      <c r="Q1741" s="31">
        <f>[1]consoCURRENT!T39194</f>
        <v>1717981.6400000004</v>
      </c>
      <c r="R1741" s="31">
        <f>[1]consoCURRENT!U39194</f>
        <v>794702.53</v>
      </c>
      <c r="S1741" s="31">
        <f>[1]consoCURRENT!V39194</f>
        <v>678969.0199999999</v>
      </c>
      <c r="T1741" s="31">
        <f>[1]consoCURRENT!W39194</f>
        <v>1376939.67</v>
      </c>
      <c r="U1741" s="31">
        <f>[1]consoCURRENT!X39194</f>
        <v>427138.92999999993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10">SUM(M1741:Y1741)</f>
        <v>8736451.4800000004</v>
      </c>
      <c r="AA1741" s="31">
        <f>D1741-Z1741</f>
        <v>1855548.5199999996</v>
      </c>
      <c r="AB1741" s="37">
        <f>Z1741/D1741</f>
        <v>0.82481603851963747</v>
      </c>
      <c r="AC1741" s="32"/>
    </row>
    <row r="1742" spans="1:29" s="33" customFormat="1" ht="18" customHeight="1" x14ac:dyDescent="0.2">
      <c r="A1742" s="47" t="s">
        <v>36</v>
      </c>
      <c r="B1742" s="48">
        <f>[1]consoCURRENT!E39200</f>
        <v>0</v>
      </c>
      <c r="C1742" s="48">
        <f>[1]consoCURRENT!F39200</f>
        <v>0</v>
      </c>
      <c r="D1742" s="48">
        <f>[1]consoCURRENT!G39200</f>
        <v>0</v>
      </c>
      <c r="E1742" s="48">
        <f>[1]consoCURRENT!H39200</f>
        <v>0</v>
      </c>
      <c r="F1742" s="48">
        <f>[1]consoCURRENT!I39200</f>
        <v>0</v>
      </c>
      <c r="G1742" s="48">
        <f>[1]consoCURRENT!J39200</f>
        <v>0</v>
      </c>
      <c r="H1742" s="48">
        <f>[1]consoCURRENT!K39200</f>
        <v>0</v>
      </c>
      <c r="I1742" s="48">
        <f>[1]consoCURRENT!L39200</f>
        <v>0</v>
      </c>
      <c r="J1742" s="48">
        <f>[1]consoCURRENT!M39200</f>
        <v>0</v>
      </c>
      <c r="K1742" s="48">
        <f>[1]consoCURRENT!N39200</f>
        <v>0</v>
      </c>
      <c r="L1742" s="48">
        <f>[1]consoCURRENT!O39200</f>
        <v>0</v>
      </c>
      <c r="M1742" s="48">
        <f>[1]consoCURRENT!P39200</f>
        <v>0</v>
      </c>
      <c r="N1742" s="48">
        <f>[1]consoCURRENT!Q39200</f>
        <v>0</v>
      </c>
      <c r="O1742" s="48">
        <f>[1]consoCURRENT!R39200</f>
        <v>0</v>
      </c>
      <c r="P1742" s="48">
        <f>[1]consoCURRENT!S39200</f>
        <v>0</v>
      </c>
      <c r="Q1742" s="48">
        <f>[1]consoCURRENT!T39200</f>
        <v>0</v>
      </c>
      <c r="R1742" s="48">
        <f>[1]consoCURRENT!U39200</f>
        <v>0</v>
      </c>
      <c r="S1742" s="48">
        <f>[1]consoCURRENT!V39200</f>
        <v>0</v>
      </c>
      <c r="T1742" s="48">
        <f>[1]consoCURRENT!W39200</f>
        <v>0</v>
      </c>
      <c r="U1742" s="48">
        <f>[1]consoCURRENT!X39200</f>
        <v>0</v>
      </c>
      <c r="V1742" s="48">
        <f>[1]consoCURRENT!Y39200</f>
        <v>0</v>
      </c>
      <c r="W1742" s="48">
        <f>[1]consoCURRENT!Z39200</f>
        <v>0</v>
      </c>
      <c r="X1742" s="48">
        <f>[1]consoCURRENT!AA39200</f>
        <v>0</v>
      </c>
      <c r="Y1742" s="48">
        <f>[1]consoCURRENT!AB39200</f>
        <v>0</v>
      </c>
      <c r="Z1742" s="48">
        <f t="shared" si="810"/>
        <v>0</v>
      </c>
      <c r="AA1742" s="48">
        <f>D1742-Z1742</f>
        <v>0</v>
      </c>
      <c r="AB1742" s="37"/>
      <c r="AC1742" s="48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10"/>
        <v>0</v>
      </c>
      <c r="AA1743" s="31">
        <f>D1743-Z1743</f>
        <v>0</v>
      </c>
      <c r="AB1743" s="40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1">SUM(B1740:B1743)</f>
        <v>50880000</v>
      </c>
      <c r="C1744" s="39">
        <f t="shared" si="811"/>
        <v>0</v>
      </c>
      <c r="D1744" s="39">
        <f t="shared" si="811"/>
        <v>50880000</v>
      </c>
      <c r="E1744" s="39">
        <f t="shared" si="811"/>
        <v>12341063.209999997</v>
      </c>
      <c r="F1744" s="39">
        <f t="shared" si="811"/>
        <v>13700148.5</v>
      </c>
      <c r="G1744" s="39">
        <f t="shared" si="811"/>
        <v>6990969.2499999981</v>
      </c>
      <c r="H1744" s="39">
        <f t="shared" si="811"/>
        <v>0</v>
      </c>
      <c r="I1744" s="39">
        <f t="shared" si="811"/>
        <v>0</v>
      </c>
      <c r="J1744" s="39">
        <f t="shared" si="811"/>
        <v>0</v>
      </c>
      <c r="K1744" s="39">
        <f t="shared" si="811"/>
        <v>0</v>
      </c>
      <c r="L1744" s="39">
        <f t="shared" si="811"/>
        <v>0</v>
      </c>
      <c r="M1744" s="39">
        <f t="shared" si="811"/>
        <v>0</v>
      </c>
      <c r="N1744" s="39">
        <f t="shared" si="811"/>
        <v>3166588.8</v>
      </c>
      <c r="O1744" s="39">
        <f t="shared" si="811"/>
        <v>4570785.5</v>
      </c>
      <c r="P1744" s="39">
        <f t="shared" si="811"/>
        <v>4603688.91</v>
      </c>
      <c r="Q1744" s="39">
        <f t="shared" si="811"/>
        <v>4468893.54</v>
      </c>
      <c r="R1744" s="39">
        <f t="shared" si="811"/>
        <v>5949866.1400000006</v>
      </c>
      <c r="S1744" s="39">
        <f t="shared" si="811"/>
        <v>3281388.8200000003</v>
      </c>
      <c r="T1744" s="39">
        <f t="shared" si="811"/>
        <v>4016071.19</v>
      </c>
      <c r="U1744" s="39">
        <f t="shared" si="811"/>
        <v>2974898.0600000005</v>
      </c>
      <c r="V1744" s="39">
        <f t="shared" si="811"/>
        <v>0</v>
      </c>
      <c r="W1744" s="39">
        <f t="shared" si="811"/>
        <v>0</v>
      </c>
      <c r="X1744" s="39">
        <f t="shared" si="811"/>
        <v>0</v>
      </c>
      <c r="Y1744" s="39">
        <f t="shared" si="811"/>
        <v>0</v>
      </c>
      <c r="Z1744" s="39">
        <f t="shared" si="811"/>
        <v>33032180.960000001</v>
      </c>
      <c r="AA1744" s="39">
        <f t="shared" si="811"/>
        <v>17847819.039999999</v>
      </c>
      <c r="AB1744" s="40">
        <f>Z1744/D1744</f>
        <v>0.64921739308176107</v>
      </c>
      <c r="AC1744" s="32"/>
    </row>
    <row r="1745" spans="1:29" s="33" customFormat="1" ht="14.45" customHeight="1" x14ac:dyDescent="0.25">
      <c r="A1745" s="41" t="s">
        <v>39</v>
      </c>
      <c r="B1745" s="31">
        <f>[1]consoCURRENT!E39233</f>
        <v>3429000</v>
      </c>
      <c r="C1745" s="31">
        <f>[1]consoCURRENT!F39233</f>
        <v>0</v>
      </c>
      <c r="D1745" s="31">
        <f>[1]consoCURRENT!G39233</f>
        <v>3429000</v>
      </c>
      <c r="E1745" s="31">
        <f>[1]consoCURRENT!H39233</f>
        <v>847515.01</v>
      </c>
      <c r="F1745" s="31">
        <f>[1]consoCURRENT!I39233</f>
        <v>831060.27</v>
      </c>
      <c r="G1745" s="31">
        <f>[1]consoCURRENT!J39233</f>
        <v>539988.66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568462.81999999995</v>
      </c>
      <c r="P1745" s="31">
        <f>[1]consoCURRENT!S39233</f>
        <v>279052.19</v>
      </c>
      <c r="Q1745" s="31">
        <f>[1]consoCURRENT!T39233</f>
        <v>279103.59000000003</v>
      </c>
      <c r="R1745" s="31">
        <f>[1]consoCURRENT!U39233</f>
        <v>278443.44</v>
      </c>
      <c r="S1745" s="31">
        <f>[1]consoCURRENT!V39233</f>
        <v>273513.24</v>
      </c>
      <c r="T1745" s="31">
        <f>[1]consoCURRENT!W39233</f>
        <v>23562.43</v>
      </c>
      <c r="U1745" s="31">
        <f>[1]consoCURRENT!X39233</f>
        <v>516426.23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2">SUM(M1745:Y1745)</f>
        <v>2218563.94</v>
      </c>
      <c r="AA1745" s="31">
        <f>D1745-Z1745</f>
        <v>1210436.06</v>
      </c>
      <c r="AB1745" s="37">
        <f t="shared" ref="AB1745" si="813">Z1745/D1745</f>
        <v>0.64700027413240013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4">B1745+B1744</f>
        <v>54309000</v>
      </c>
      <c r="C1746" s="39">
        <f t="shared" si="814"/>
        <v>0</v>
      </c>
      <c r="D1746" s="39">
        <f t="shared" si="814"/>
        <v>54309000</v>
      </c>
      <c r="E1746" s="39">
        <f t="shared" si="814"/>
        <v>13188578.219999997</v>
      </c>
      <c r="F1746" s="39">
        <f t="shared" si="814"/>
        <v>14531208.77</v>
      </c>
      <c r="G1746" s="39">
        <f t="shared" si="814"/>
        <v>7530957.9099999983</v>
      </c>
      <c r="H1746" s="39">
        <f t="shared" si="814"/>
        <v>0</v>
      </c>
      <c r="I1746" s="39">
        <f t="shared" si="814"/>
        <v>0</v>
      </c>
      <c r="J1746" s="39">
        <f t="shared" si="814"/>
        <v>0</v>
      </c>
      <c r="K1746" s="39">
        <f t="shared" si="814"/>
        <v>0</v>
      </c>
      <c r="L1746" s="39">
        <f t="shared" si="814"/>
        <v>0</v>
      </c>
      <c r="M1746" s="39">
        <f t="shared" si="814"/>
        <v>0</v>
      </c>
      <c r="N1746" s="39">
        <f t="shared" si="814"/>
        <v>3166588.8</v>
      </c>
      <c r="O1746" s="39">
        <f t="shared" si="814"/>
        <v>5139248.32</v>
      </c>
      <c r="P1746" s="39">
        <f t="shared" si="814"/>
        <v>4882741.1000000006</v>
      </c>
      <c r="Q1746" s="39">
        <f t="shared" si="814"/>
        <v>4747997.13</v>
      </c>
      <c r="R1746" s="39">
        <f t="shared" si="814"/>
        <v>6228309.580000001</v>
      </c>
      <c r="S1746" s="39">
        <f t="shared" si="814"/>
        <v>3554902.0600000005</v>
      </c>
      <c r="T1746" s="39">
        <f t="shared" si="814"/>
        <v>4039633.62</v>
      </c>
      <c r="U1746" s="39">
        <f t="shared" si="814"/>
        <v>3491324.2900000005</v>
      </c>
      <c r="V1746" s="39">
        <f t="shared" si="814"/>
        <v>0</v>
      </c>
      <c r="W1746" s="39">
        <f t="shared" si="814"/>
        <v>0</v>
      </c>
      <c r="X1746" s="39">
        <f t="shared" si="814"/>
        <v>0</v>
      </c>
      <c r="Y1746" s="39">
        <f t="shared" si="814"/>
        <v>0</v>
      </c>
      <c r="Z1746" s="39">
        <f t="shared" si="814"/>
        <v>35250744.899999999</v>
      </c>
      <c r="AA1746" s="39">
        <f t="shared" si="814"/>
        <v>19058255.099999998</v>
      </c>
      <c r="AB1746" s="40">
        <f>Z1746/D1746</f>
        <v>0.64907740705960337</v>
      </c>
      <c r="AC1746" s="42"/>
    </row>
    <row r="1747" spans="1:29" s="33" customFormat="1" ht="15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5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56802000</v>
      </c>
      <c r="C1750" s="31">
        <f>[1]consoCURRENT!F39294</f>
        <v>0</v>
      </c>
      <c r="D1750" s="31">
        <f>[1]consoCURRENT!G39294</f>
        <v>56802000</v>
      </c>
      <c r="E1750" s="31">
        <f>[1]consoCURRENT!H39294</f>
        <v>12144626.869999997</v>
      </c>
      <c r="F1750" s="31">
        <f>[1]consoCURRENT!I39294</f>
        <v>14839224.58</v>
      </c>
      <c r="G1750" s="31">
        <f>[1]consoCURRENT!J39294</f>
        <v>7910037.1399999987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3708186.9</v>
      </c>
      <c r="O1750" s="31">
        <f>[1]consoCURRENT!R39294</f>
        <v>3783434.32</v>
      </c>
      <c r="P1750" s="31">
        <f>[1]consoCURRENT!S39294</f>
        <v>4653005.6499999994</v>
      </c>
      <c r="Q1750" s="31">
        <f>[1]consoCURRENT!T39294</f>
        <v>3883764.5</v>
      </c>
      <c r="R1750" s="31">
        <f>[1]consoCURRENT!U39294</f>
        <v>7197714.5099999998</v>
      </c>
      <c r="S1750" s="31">
        <f>[1]consoCURRENT!V39294</f>
        <v>3757745.57</v>
      </c>
      <c r="T1750" s="31">
        <f>[1]consoCURRENT!W39294</f>
        <v>3812412.5999999996</v>
      </c>
      <c r="U1750" s="31">
        <f>[1]consoCURRENT!X39294</f>
        <v>4097624.5400000005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34893888.589999996</v>
      </c>
      <c r="AA1750" s="31">
        <f>D1750-Z1750</f>
        <v>21908111.410000004</v>
      </c>
      <c r="AB1750" s="37">
        <f t="shared" ref="AB1750" si="815">Z1750/D1750</f>
        <v>0.61430739392979117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12888000</v>
      </c>
      <c r="C1751" s="31">
        <f>[1]consoCURRENT!F39407</f>
        <v>0</v>
      </c>
      <c r="D1751" s="31">
        <f>[1]consoCURRENT!G39407</f>
        <v>12888000</v>
      </c>
      <c r="E1751" s="31">
        <f>[1]consoCURRENT!H39407</f>
        <v>2453600.0199999996</v>
      </c>
      <c r="F1751" s="31">
        <f>[1]consoCURRENT!I39407</f>
        <v>1933591.3</v>
      </c>
      <c r="G1751" s="31">
        <f>[1]consoCURRENT!J39407</f>
        <v>2021063.96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654138.97</v>
      </c>
      <c r="O1751" s="31">
        <f>[1]consoCURRENT!R39407</f>
        <v>617228.98</v>
      </c>
      <c r="P1751" s="31">
        <f>[1]consoCURRENT!S39407</f>
        <v>1182232.0699999998</v>
      </c>
      <c r="Q1751" s="31">
        <f>[1]consoCURRENT!T39407</f>
        <v>960010.05</v>
      </c>
      <c r="R1751" s="31">
        <f>[1]consoCURRENT!U39407</f>
        <v>23592.26999999999</v>
      </c>
      <c r="S1751" s="31">
        <f>[1]consoCURRENT!V39407</f>
        <v>949988.98</v>
      </c>
      <c r="T1751" s="31">
        <f>[1]consoCURRENT!W39407</f>
        <v>949082.91</v>
      </c>
      <c r="U1751" s="31">
        <f>[1]consoCURRENT!X39407</f>
        <v>1071981.05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6">SUM(M1751:Y1751)</f>
        <v>6408255.2799999993</v>
      </c>
      <c r="AA1751" s="31">
        <f>D1751-Z1751</f>
        <v>6479744.7200000007</v>
      </c>
      <c r="AB1751" s="37">
        <f>Z1751/D1751</f>
        <v>0.49722651148355052</v>
      </c>
      <c r="AC1751" s="32"/>
    </row>
    <row r="1752" spans="1:29" s="33" customFormat="1" ht="18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16"/>
        <v>0</v>
      </c>
      <c r="AA1752" s="31">
        <f>D1752-Z1752</f>
        <v>0</v>
      </c>
      <c r="AB1752" s="37"/>
      <c r="AC1752" s="32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6"/>
        <v>0</v>
      </c>
      <c r="AA1753" s="31">
        <f>D1753-Z1753</f>
        <v>0</v>
      </c>
      <c r="AB1753" s="37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7">SUM(B1750:B1753)</f>
        <v>69690000</v>
      </c>
      <c r="C1754" s="39">
        <f t="shared" si="817"/>
        <v>0</v>
      </c>
      <c r="D1754" s="39">
        <f t="shared" si="817"/>
        <v>69690000</v>
      </c>
      <c r="E1754" s="39">
        <f t="shared" si="817"/>
        <v>14598226.889999997</v>
      </c>
      <c r="F1754" s="39">
        <f t="shared" si="817"/>
        <v>16772815.880000001</v>
      </c>
      <c r="G1754" s="39">
        <f t="shared" si="817"/>
        <v>9931101.0999999978</v>
      </c>
      <c r="H1754" s="39">
        <f t="shared" si="817"/>
        <v>0</v>
      </c>
      <c r="I1754" s="39">
        <f t="shared" si="817"/>
        <v>0</v>
      </c>
      <c r="J1754" s="39">
        <f t="shared" si="817"/>
        <v>0</v>
      </c>
      <c r="K1754" s="39">
        <f t="shared" si="817"/>
        <v>0</v>
      </c>
      <c r="L1754" s="39">
        <f t="shared" si="817"/>
        <v>0</v>
      </c>
      <c r="M1754" s="39">
        <f t="shared" si="817"/>
        <v>0</v>
      </c>
      <c r="N1754" s="39">
        <f t="shared" si="817"/>
        <v>4362325.87</v>
      </c>
      <c r="O1754" s="39">
        <f t="shared" si="817"/>
        <v>4400663.3</v>
      </c>
      <c r="P1754" s="39">
        <f t="shared" si="817"/>
        <v>5835237.7199999988</v>
      </c>
      <c r="Q1754" s="39">
        <f t="shared" si="817"/>
        <v>4843774.55</v>
      </c>
      <c r="R1754" s="39">
        <f t="shared" si="817"/>
        <v>7221306.7799999993</v>
      </c>
      <c r="S1754" s="39">
        <f t="shared" si="817"/>
        <v>4707734.55</v>
      </c>
      <c r="T1754" s="39">
        <f t="shared" si="817"/>
        <v>4761495.51</v>
      </c>
      <c r="U1754" s="39">
        <f t="shared" si="817"/>
        <v>5169605.5900000008</v>
      </c>
      <c r="V1754" s="39">
        <f t="shared" si="817"/>
        <v>0</v>
      </c>
      <c r="W1754" s="39">
        <f t="shared" si="817"/>
        <v>0</v>
      </c>
      <c r="X1754" s="39">
        <f t="shared" si="817"/>
        <v>0</v>
      </c>
      <c r="Y1754" s="39">
        <f t="shared" si="817"/>
        <v>0</v>
      </c>
      <c r="Z1754" s="39">
        <f t="shared" si="817"/>
        <v>41302143.869999997</v>
      </c>
      <c r="AA1754" s="39">
        <f t="shared" si="817"/>
        <v>28387856.130000003</v>
      </c>
      <c r="AB1754" s="40">
        <f>Z1754/D1754</f>
        <v>0.59265524278949633</v>
      </c>
      <c r="AC1754" s="32"/>
    </row>
    <row r="1755" spans="1:29" s="33" customFormat="1" ht="18" customHeight="1" x14ac:dyDescent="0.25">
      <c r="A1755" s="41" t="s">
        <v>39</v>
      </c>
      <c r="B1755" s="31">
        <f>[1]consoCURRENT!E39446</f>
        <v>4788000</v>
      </c>
      <c r="C1755" s="31">
        <f>[1]consoCURRENT!F39446</f>
        <v>0</v>
      </c>
      <c r="D1755" s="31">
        <f>[1]consoCURRENT!G39446</f>
        <v>4788000</v>
      </c>
      <c r="E1755" s="31">
        <f>[1]consoCURRENT!H39446</f>
        <v>1229693.8999999999</v>
      </c>
      <c r="F1755" s="31">
        <f>[1]consoCURRENT!I39446</f>
        <v>1312783.22</v>
      </c>
      <c r="G1755" s="31">
        <f>[1]consoCURRENT!J39446</f>
        <v>790129.83000000007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404401.27</v>
      </c>
      <c r="O1755" s="31">
        <f>[1]consoCURRENT!R39446</f>
        <v>413149.22000000003</v>
      </c>
      <c r="P1755" s="31">
        <f>[1]consoCURRENT!S39446</f>
        <v>412143.41</v>
      </c>
      <c r="Q1755" s="31">
        <f>[1]consoCURRENT!T39446</f>
        <v>509565.36</v>
      </c>
      <c r="R1755" s="31">
        <f>[1]consoCURRENT!U39446</f>
        <v>403519.44</v>
      </c>
      <c r="S1755" s="31">
        <f>[1]consoCURRENT!V39446</f>
        <v>399698.42</v>
      </c>
      <c r="T1755" s="31">
        <f>[1]consoCURRENT!W39446</f>
        <v>389723.89</v>
      </c>
      <c r="U1755" s="31">
        <f>[1]consoCURRENT!X39446</f>
        <v>400405.94000000006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8">SUM(M1755:Y1755)</f>
        <v>3332606.9499999997</v>
      </c>
      <c r="AA1755" s="31">
        <f>D1755-Z1755</f>
        <v>1455393.0500000003</v>
      </c>
      <c r="AB1755" s="37">
        <f t="shared" ref="AB1755" si="819">Z1755/D1755</f>
        <v>0.69603319757727644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20">B1755+B1754</f>
        <v>74478000</v>
      </c>
      <c r="C1756" s="39">
        <f t="shared" si="820"/>
        <v>0</v>
      </c>
      <c r="D1756" s="39">
        <f t="shared" si="820"/>
        <v>74478000</v>
      </c>
      <c r="E1756" s="39">
        <f t="shared" si="820"/>
        <v>15827920.789999997</v>
      </c>
      <c r="F1756" s="39">
        <f t="shared" si="820"/>
        <v>18085599.100000001</v>
      </c>
      <c r="G1756" s="39">
        <f t="shared" si="820"/>
        <v>10721230.929999998</v>
      </c>
      <c r="H1756" s="39">
        <f t="shared" si="820"/>
        <v>0</v>
      </c>
      <c r="I1756" s="39">
        <f t="shared" si="820"/>
        <v>0</v>
      </c>
      <c r="J1756" s="39">
        <f t="shared" si="820"/>
        <v>0</v>
      </c>
      <c r="K1756" s="39">
        <f t="shared" si="820"/>
        <v>0</v>
      </c>
      <c r="L1756" s="39">
        <f t="shared" si="820"/>
        <v>0</v>
      </c>
      <c r="M1756" s="39">
        <f t="shared" si="820"/>
        <v>0</v>
      </c>
      <c r="N1756" s="39">
        <f t="shared" si="820"/>
        <v>4766727.1400000006</v>
      </c>
      <c r="O1756" s="39">
        <f t="shared" si="820"/>
        <v>4813812.5199999996</v>
      </c>
      <c r="P1756" s="39">
        <f t="shared" si="820"/>
        <v>6247381.129999999</v>
      </c>
      <c r="Q1756" s="39">
        <f t="shared" si="820"/>
        <v>5353339.91</v>
      </c>
      <c r="R1756" s="39">
        <f t="shared" si="820"/>
        <v>7624826.2199999997</v>
      </c>
      <c r="S1756" s="39">
        <f t="shared" si="820"/>
        <v>5107432.97</v>
      </c>
      <c r="T1756" s="39">
        <f t="shared" si="820"/>
        <v>5151219.3999999994</v>
      </c>
      <c r="U1756" s="39">
        <f t="shared" si="820"/>
        <v>5570011.5300000012</v>
      </c>
      <c r="V1756" s="39">
        <f t="shared" si="820"/>
        <v>0</v>
      </c>
      <c r="W1756" s="39">
        <f t="shared" si="820"/>
        <v>0</v>
      </c>
      <c r="X1756" s="39">
        <f t="shared" si="820"/>
        <v>0</v>
      </c>
      <c r="Y1756" s="39">
        <f t="shared" si="820"/>
        <v>0</v>
      </c>
      <c r="Z1756" s="39">
        <f t="shared" si="820"/>
        <v>44634750.82</v>
      </c>
      <c r="AA1756" s="39">
        <f t="shared" si="820"/>
        <v>29843249.180000003</v>
      </c>
      <c r="AB1756" s="40">
        <f>Z1756/D1756</f>
        <v>0.59930114691586778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52490000</v>
      </c>
      <c r="C1760" s="31">
        <f>[1]consoCURRENT!F39507</f>
        <v>0</v>
      </c>
      <c r="D1760" s="31">
        <f>[1]consoCURRENT!G39507</f>
        <v>52490000</v>
      </c>
      <c r="E1760" s="31">
        <f>[1]consoCURRENT!H39507</f>
        <v>11390445.01</v>
      </c>
      <c r="F1760" s="31">
        <f>[1]consoCURRENT!I39507</f>
        <v>13785510.039999999</v>
      </c>
      <c r="G1760" s="31">
        <f>[1]consoCURRENT!J39507</f>
        <v>7095645.7199999997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3599324.24</v>
      </c>
      <c r="O1760" s="31">
        <f>[1]consoCURRENT!R39507</f>
        <v>3567314.76</v>
      </c>
      <c r="P1760" s="31">
        <f>[1]consoCURRENT!S39507</f>
        <v>4223806.01</v>
      </c>
      <c r="Q1760" s="31">
        <f>[1]consoCURRENT!T39507</f>
        <v>3579757.4499999997</v>
      </c>
      <c r="R1760" s="31">
        <f>[1]consoCURRENT!U39507</f>
        <v>6653683.4100000001</v>
      </c>
      <c r="S1760" s="31">
        <f>[1]consoCURRENT!V39507</f>
        <v>3552069.18</v>
      </c>
      <c r="T1760" s="31">
        <f>[1]consoCURRENT!W39507</f>
        <v>3344093.1099999994</v>
      </c>
      <c r="U1760" s="31">
        <f>[1]consoCURRENT!X39507</f>
        <v>3751552.61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32271600.769999996</v>
      </c>
      <c r="AA1760" s="31">
        <f>D1760-Z1760</f>
        <v>20218399.230000004</v>
      </c>
      <c r="AB1760" s="37">
        <f t="shared" ref="AB1760" si="821">Z1760/D1760</f>
        <v>0.61481426500285763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8006000</v>
      </c>
      <c r="C1761" s="31">
        <f>[1]consoCURRENT!F39620</f>
        <v>0</v>
      </c>
      <c r="D1761" s="31">
        <f>[1]consoCURRENT!G39620</f>
        <v>8006000</v>
      </c>
      <c r="E1761" s="31">
        <f>[1]consoCURRENT!H39620</f>
        <v>1079156.3400000001</v>
      </c>
      <c r="F1761" s="31">
        <f>[1]consoCURRENT!I39620</f>
        <v>1084136.8500000001</v>
      </c>
      <c r="G1761" s="31">
        <f>[1]consoCURRENT!J39620</f>
        <v>1297460.9000000001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425278.97</v>
      </c>
      <c r="O1761" s="31">
        <f>[1]consoCURRENT!R39620</f>
        <v>358230.64</v>
      </c>
      <c r="P1761" s="31">
        <f>[1]consoCURRENT!S39620</f>
        <v>295646.73</v>
      </c>
      <c r="Q1761" s="31">
        <f>[1]consoCURRENT!T39620</f>
        <v>357638.11</v>
      </c>
      <c r="R1761" s="31">
        <f>[1]consoCURRENT!U39620</f>
        <v>433570.5</v>
      </c>
      <c r="S1761" s="31">
        <f>[1]consoCURRENT!V39620</f>
        <v>292928.24</v>
      </c>
      <c r="T1761" s="31">
        <f>[1]consoCURRENT!W39620</f>
        <v>794693.63</v>
      </c>
      <c r="U1761" s="31">
        <f>[1]consoCURRENT!X39620</f>
        <v>502767.26999999996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2">SUM(M1761:Y1761)</f>
        <v>3460754.0899999994</v>
      </c>
      <c r="AA1761" s="31">
        <f>D1761-Z1761</f>
        <v>4545245.91</v>
      </c>
      <c r="AB1761" s="37">
        <f>Z1761/D1761</f>
        <v>0.43227005870597046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2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2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3">SUM(B1760:B1763)</f>
        <v>60496000</v>
      </c>
      <c r="C1764" s="39">
        <f t="shared" si="823"/>
        <v>0</v>
      </c>
      <c r="D1764" s="39">
        <f t="shared" si="823"/>
        <v>60496000</v>
      </c>
      <c r="E1764" s="39">
        <f t="shared" si="823"/>
        <v>12469601.35</v>
      </c>
      <c r="F1764" s="39">
        <f t="shared" si="823"/>
        <v>14869646.889999999</v>
      </c>
      <c r="G1764" s="39">
        <f t="shared" si="823"/>
        <v>8393106.6199999992</v>
      </c>
      <c r="H1764" s="39">
        <f t="shared" si="823"/>
        <v>0</v>
      </c>
      <c r="I1764" s="39">
        <f t="shared" si="823"/>
        <v>0</v>
      </c>
      <c r="J1764" s="39">
        <f t="shared" si="823"/>
        <v>0</v>
      </c>
      <c r="K1764" s="39">
        <f t="shared" si="823"/>
        <v>0</v>
      </c>
      <c r="L1764" s="39">
        <f t="shared" si="823"/>
        <v>0</v>
      </c>
      <c r="M1764" s="39">
        <f t="shared" si="823"/>
        <v>0</v>
      </c>
      <c r="N1764" s="39">
        <f t="shared" si="823"/>
        <v>4024603.21</v>
      </c>
      <c r="O1764" s="39">
        <f t="shared" si="823"/>
        <v>3925545.4</v>
      </c>
      <c r="P1764" s="39">
        <f t="shared" si="823"/>
        <v>4519452.74</v>
      </c>
      <c r="Q1764" s="39">
        <f t="shared" si="823"/>
        <v>3937395.5599999996</v>
      </c>
      <c r="R1764" s="39">
        <f t="shared" si="823"/>
        <v>7087253.9100000001</v>
      </c>
      <c r="S1764" s="39">
        <f t="shared" si="823"/>
        <v>3844997.42</v>
      </c>
      <c r="T1764" s="39">
        <f t="shared" si="823"/>
        <v>4138786.7399999993</v>
      </c>
      <c r="U1764" s="39">
        <f t="shared" si="823"/>
        <v>4254319.88</v>
      </c>
      <c r="V1764" s="39">
        <f t="shared" si="823"/>
        <v>0</v>
      </c>
      <c r="W1764" s="39">
        <f t="shared" si="823"/>
        <v>0</v>
      </c>
      <c r="X1764" s="39">
        <f t="shared" si="823"/>
        <v>0</v>
      </c>
      <c r="Y1764" s="39">
        <f t="shared" si="823"/>
        <v>0</v>
      </c>
      <c r="Z1764" s="39">
        <f t="shared" si="823"/>
        <v>35732354.859999992</v>
      </c>
      <c r="AA1764" s="39">
        <f t="shared" si="823"/>
        <v>24763645.140000004</v>
      </c>
      <c r="AB1764" s="40">
        <f>Z1764/D1764</f>
        <v>0.59065648737106569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4493000</v>
      </c>
      <c r="C1765" s="31">
        <f>[1]consoCURRENT!F39659</f>
        <v>0</v>
      </c>
      <c r="D1765" s="31">
        <f>[1]consoCURRENT!G39659</f>
        <v>4493000</v>
      </c>
      <c r="E1765" s="31">
        <f>[1]consoCURRENT!H39659</f>
        <v>1145285.48</v>
      </c>
      <c r="F1765" s="31">
        <f>[1]consoCURRENT!I39659</f>
        <v>1138884.1800000002</v>
      </c>
      <c r="G1765" s="31">
        <f>[1]consoCURRENT!J39659</f>
        <v>737988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388468.77999999997</v>
      </c>
      <c r="O1765" s="31">
        <f>[1]consoCURRENT!R39659</f>
        <v>382034.24</v>
      </c>
      <c r="P1765" s="31">
        <f>[1]consoCURRENT!S39659</f>
        <v>374782.46</v>
      </c>
      <c r="Q1765" s="31">
        <f>[1]consoCURRENT!T39659</f>
        <v>375276.7</v>
      </c>
      <c r="R1765" s="31">
        <f>[1]consoCURRENT!U39659</f>
        <v>373554.08000000007</v>
      </c>
      <c r="S1765" s="31">
        <f>[1]consoCURRENT!V39659</f>
        <v>390053.40000000014</v>
      </c>
      <c r="T1765" s="31">
        <f>[1]consoCURRENT!W39659</f>
        <v>351730.56</v>
      </c>
      <c r="U1765" s="31">
        <f>[1]consoCURRENT!X39659</f>
        <v>386257.44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4">SUM(M1765:Y1765)</f>
        <v>3022157.66</v>
      </c>
      <c r="AA1765" s="31">
        <f>D1765-Z1765</f>
        <v>1470842.3399999999</v>
      </c>
      <c r="AB1765" s="37">
        <f t="shared" ref="AB1765" si="825">Z1765/D1765</f>
        <v>0.67263691520142443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6">B1765+B1764</f>
        <v>64989000</v>
      </c>
      <c r="C1766" s="39">
        <f t="shared" si="826"/>
        <v>0</v>
      </c>
      <c r="D1766" s="39">
        <f t="shared" si="826"/>
        <v>64989000</v>
      </c>
      <c r="E1766" s="39">
        <f t="shared" si="826"/>
        <v>13614886.83</v>
      </c>
      <c r="F1766" s="39">
        <f t="shared" si="826"/>
        <v>16008531.069999998</v>
      </c>
      <c r="G1766" s="39">
        <f t="shared" si="826"/>
        <v>9131094.6199999992</v>
      </c>
      <c r="H1766" s="39">
        <f t="shared" si="826"/>
        <v>0</v>
      </c>
      <c r="I1766" s="39">
        <f t="shared" si="826"/>
        <v>0</v>
      </c>
      <c r="J1766" s="39">
        <f t="shared" si="826"/>
        <v>0</v>
      </c>
      <c r="K1766" s="39">
        <f t="shared" si="826"/>
        <v>0</v>
      </c>
      <c r="L1766" s="39">
        <f t="shared" si="826"/>
        <v>0</v>
      </c>
      <c r="M1766" s="39">
        <f t="shared" si="826"/>
        <v>0</v>
      </c>
      <c r="N1766" s="39">
        <f t="shared" si="826"/>
        <v>4413071.99</v>
      </c>
      <c r="O1766" s="39">
        <f t="shared" si="826"/>
        <v>4307579.6399999997</v>
      </c>
      <c r="P1766" s="39">
        <f t="shared" si="826"/>
        <v>4894235.2</v>
      </c>
      <c r="Q1766" s="39">
        <f t="shared" si="826"/>
        <v>4312672.26</v>
      </c>
      <c r="R1766" s="39">
        <f t="shared" si="826"/>
        <v>7460807.9900000002</v>
      </c>
      <c r="S1766" s="39">
        <f t="shared" si="826"/>
        <v>4235050.82</v>
      </c>
      <c r="T1766" s="39">
        <f t="shared" si="826"/>
        <v>4490517.2999999989</v>
      </c>
      <c r="U1766" s="39">
        <f t="shared" si="826"/>
        <v>4640577.32</v>
      </c>
      <c r="V1766" s="39">
        <f t="shared" si="826"/>
        <v>0</v>
      </c>
      <c r="W1766" s="39">
        <f t="shared" si="826"/>
        <v>0</v>
      </c>
      <c r="X1766" s="39">
        <f t="shared" si="826"/>
        <v>0</v>
      </c>
      <c r="Y1766" s="39">
        <f t="shared" si="826"/>
        <v>0</v>
      </c>
      <c r="Z1766" s="39">
        <f t="shared" si="826"/>
        <v>38754512.519999996</v>
      </c>
      <c r="AA1766" s="39">
        <f t="shared" si="826"/>
        <v>26234487.480000004</v>
      </c>
      <c r="AB1766" s="40">
        <f>Z1766/D1766</f>
        <v>0.59632418593915892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36260000</v>
      </c>
      <c r="C1770" s="31">
        <f>[1]consoCURRENT!F39720</f>
        <v>1.4551915228366852E-11</v>
      </c>
      <c r="D1770" s="31">
        <f>[1]consoCURRENT!G39720</f>
        <v>36260000.000000007</v>
      </c>
      <c r="E1770" s="31">
        <f>[1]consoCURRENT!H39720</f>
        <v>8149151.0899999989</v>
      </c>
      <c r="F1770" s="31">
        <f>[1]consoCURRENT!I39720</f>
        <v>9893959.9100000001</v>
      </c>
      <c r="G1770" s="31">
        <f>[1]consoCURRENT!J39720</f>
        <v>5303585.09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2468270.8200000003</v>
      </c>
      <c r="O1770" s="31">
        <f>[1]consoCURRENT!R39720</f>
        <v>2640257.8600000003</v>
      </c>
      <c r="P1770" s="31">
        <f>[1]consoCURRENT!S39720</f>
        <v>3040622.41</v>
      </c>
      <c r="Q1770" s="31">
        <f>[1]consoCURRENT!T39720</f>
        <v>2581268.0599999996</v>
      </c>
      <c r="R1770" s="31">
        <f>[1]consoCURRENT!U39720</f>
        <v>4766355.72</v>
      </c>
      <c r="S1770" s="31">
        <f>[1]consoCURRENT!V39720</f>
        <v>2546336.1300000004</v>
      </c>
      <c r="T1770" s="31">
        <f>[1]consoCURRENT!W39720</f>
        <v>2716676.02</v>
      </c>
      <c r="U1770" s="31">
        <f>[1]consoCURRENT!X39720</f>
        <v>2586909.0700000003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23346696.09</v>
      </c>
      <c r="AA1770" s="31">
        <f>D1770-Z1770</f>
        <v>12913303.910000008</v>
      </c>
      <c r="AB1770" s="37">
        <f t="shared" ref="AB1770" si="827">Z1770/D1770</f>
        <v>0.64386916960838381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11268000</v>
      </c>
      <c r="C1771" s="31">
        <f>[1]consoCURRENT!F39833</f>
        <v>0</v>
      </c>
      <c r="D1771" s="31">
        <f>[1]consoCURRENT!G39833</f>
        <v>11268000</v>
      </c>
      <c r="E1771" s="31">
        <f>[1]consoCURRENT!H39833</f>
        <v>2979289.49</v>
      </c>
      <c r="F1771" s="31">
        <f>[1]consoCURRENT!I39833</f>
        <v>1724049.7999999998</v>
      </c>
      <c r="G1771" s="31">
        <f>[1]consoCURRENT!J39833</f>
        <v>863650.12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397792.4</v>
      </c>
      <c r="O1771" s="31">
        <f>[1]consoCURRENT!R39833</f>
        <v>2204363.3600000003</v>
      </c>
      <c r="P1771" s="31">
        <f>[1]consoCURRENT!S39833</f>
        <v>377133.73</v>
      </c>
      <c r="Q1771" s="31">
        <f>[1]consoCURRENT!T39833</f>
        <v>659648.54</v>
      </c>
      <c r="R1771" s="31">
        <f>[1]consoCURRENT!U39833</f>
        <v>334566.87</v>
      </c>
      <c r="S1771" s="31">
        <f>[1]consoCURRENT!V39833</f>
        <v>729834.39</v>
      </c>
      <c r="T1771" s="31">
        <f>[1]consoCURRENT!W39833</f>
        <v>391196.78</v>
      </c>
      <c r="U1771" s="31">
        <f>[1]consoCURRENT!X39833</f>
        <v>472453.34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8">SUM(M1771:Y1771)</f>
        <v>5566989.4100000001</v>
      </c>
      <c r="AA1771" s="31">
        <f>D1771-Z1771</f>
        <v>5701010.5899999999</v>
      </c>
      <c r="AB1771" s="37">
        <f>Z1771/D1771</f>
        <v>0.49405301828186016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8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8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9">SUM(B1770:B1773)</f>
        <v>47528000</v>
      </c>
      <c r="C1774" s="39">
        <f t="shared" si="829"/>
        <v>1.4551915228366852E-11</v>
      </c>
      <c r="D1774" s="39">
        <f t="shared" si="829"/>
        <v>47528000.000000007</v>
      </c>
      <c r="E1774" s="39">
        <f t="shared" si="829"/>
        <v>11128440.579999998</v>
      </c>
      <c r="F1774" s="39">
        <f t="shared" si="829"/>
        <v>11618009.710000001</v>
      </c>
      <c r="G1774" s="39">
        <f t="shared" si="829"/>
        <v>6167235.21</v>
      </c>
      <c r="H1774" s="39">
        <f t="shared" si="829"/>
        <v>0</v>
      </c>
      <c r="I1774" s="39">
        <f t="shared" si="829"/>
        <v>0</v>
      </c>
      <c r="J1774" s="39">
        <f t="shared" si="829"/>
        <v>0</v>
      </c>
      <c r="K1774" s="39">
        <f t="shared" si="829"/>
        <v>0</v>
      </c>
      <c r="L1774" s="39">
        <f t="shared" si="829"/>
        <v>0</v>
      </c>
      <c r="M1774" s="39">
        <f t="shared" si="829"/>
        <v>0</v>
      </c>
      <c r="N1774" s="39">
        <f t="shared" si="829"/>
        <v>2866063.22</v>
      </c>
      <c r="O1774" s="39">
        <f t="shared" si="829"/>
        <v>4844621.2200000007</v>
      </c>
      <c r="P1774" s="39">
        <f t="shared" si="829"/>
        <v>3417756.14</v>
      </c>
      <c r="Q1774" s="39">
        <f t="shared" si="829"/>
        <v>3240916.5999999996</v>
      </c>
      <c r="R1774" s="39">
        <f t="shared" si="829"/>
        <v>5100922.59</v>
      </c>
      <c r="S1774" s="39">
        <f t="shared" si="829"/>
        <v>3276170.5200000005</v>
      </c>
      <c r="T1774" s="39">
        <f t="shared" si="829"/>
        <v>3107872.8</v>
      </c>
      <c r="U1774" s="39">
        <f t="shared" si="829"/>
        <v>3059362.41</v>
      </c>
      <c r="V1774" s="39">
        <f t="shared" si="829"/>
        <v>0</v>
      </c>
      <c r="W1774" s="39">
        <f t="shared" si="829"/>
        <v>0</v>
      </c>
      <c r="X1774" s="39">
        <f t="shared" si="829"/>
        <v>0</v>
      </c>
      <c r="Y1774" s="39">
        <f t="shared" si="829"/>
        <v>0</v>
      </c>
      <c r="Z1774" s="39">
        <f t="shared" si="829"/>
        <v>28913685.5</v>
      </c>
      <c r="AA1774" s="39">
        <f t="shared" si="829"/>
        <v>18614314.500000007</v>
      </c>
      <c r="AB1774" s="40">
        <f>Z1774/D1774</f>
        <v>0.60835056177411195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3023000</v>
      </c>
      <c r="C1775" s="31">
        <f>[1]consoCURRENT!F39872</f>
        <v>0</v>
      </c>
      <c r="D1775" s="31">
        <f>[1]consoCURRENT!G39872</f>
        <v>3023000</v>
      </c>
      <c r="E1775" s="31">
        <f>[1]consoCURRENT!H39872</f>
        <v>792915.23</v>
      </c>
      <c r="F1775" s="31">
        <f>[1]consoCURRENT!I39872</f>
        <v>555073.75</v>
      </c>
      <c r="G1775" s="31">
        <f>[1]consoCURRENT!J39872</f>
        <v>841881.94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260458.05</v>
      </c>
      <c r="O1775" s="31">
        <f>[1]consoCURRENT!R39872</f>
        <v>267957.68</v>
      </c>
      <c r="P1775" s="31">
        <f>[1]consoCURRENT!S39872</f>
        <v>264499.5</v>
      </c>
      <c r="Q1775" s="31">
        <f>[1]consoCURRENT!T39872</f>
        <v>279186.76</v>
      </c>
      <c r="R1775" s="31">
        <f>[1]consoCURRENT!U39872</f>
        <v>275886.99</v>
      </c>
      <c r="S1775" s="31">
        <f>[1]consoCURRENT!V39872</f>
        <v>0</v>
      </c>
      <c r="T1775" s="31">
        <f>[1]consoCURRENT!W39872</f>
        <v>562592.4</v>
      </c>
      <c r="U1775" s="31">
        <f>[1]consoCURRENT!X39872</f>
        <v>279289.53999999998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30">SUM(M1775:Y1775)</f>
        <v>2189870.92</v>
      </c>
      <c r="AA1775" s="31">
        <f>D1775-Z1775</f>
        <v>833129.08000000007</v>
      </c>
      <c r="AB1775" s="37">
        <f t="shared" ref="AB1775" si="831">Z1775/D1775</f>
        <v>0.72440321534899099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2">B1775+B1774</f>
        <v>50551000</v>
      </c>
      <c r="C1776" s="39">
        <f t="shared" si="832"/>
        <v>1.4551915228366852E-11</v>
      </c>
      <c r="D1776" s="39">
        <f t="shared" si="832"/>
        <v>50551000.000000007</v>
      </c>
      <c r="E1776" s="39">
        <f t="shared" si="832"/>
        <v>11921355.809999999</v>
      </c>
      <c r="F1776" s="39">
        <f t="shared" si="832"/>
        <v>12173083.460000001</v>
      </c>
      <c r="G1776" s="39">
        <f t="shared" si="832"/>
        <v>7009117.1500000004</v>
      </c>
      <c r="H1776" s="39">
        <f t="shared" si="832"/>
        <v>0</v>
      </c>
      <c r="I1776" s="39">
        <f t="shared" si="832"/>
        <v>0</v>
      </c>
      <c r="J1776" s="39">
        <f t="shared" si="832"/>
        <v>0</v>
      </c>
      <c r="K1776" s="39">
        <f t="shared" si="832"/>
        <v>0</v>
      </c>
      <c r="L1776" s="39">
        <f t="shared" si="832"/>
        <v>0</v>
      </c>
      <c r="M1776" s="39">
        <f t="shared" si="832"/>
        <v>0</v>
      </c>
      <c r="N1776" s="39">
        <f t="shared" si="832"/>
        <v>3126521.27</v>
      </c>
      <c r="O1776" s="39">
        <f t="shared" si="832"/>
        <v>5112578.9000000004</v>
      </c>
      <c r="P1776" s="39">
        <f t="shared" si="832"/>
        <v>3682255.64</v>
      </c>
      <c r="Q1776" s="39">
        <f t="shared" si="832"/>
        <v>3520103.3599999994</v>
      </c>
      <c r="R1776" s="39">
        <f t="shared" si="832"/>
        <v>5376809.5800000001</v>
      </c>
      <c r="S1776" s="39">
        <f t="shared" si="832"/>
        <v>3276170.5200000005</v>
      </c>
      <c r="T1776" s="39">
        <f t="shared" si="832"/>
        <v>3670465.1999999997</v>
      </c>
      <c r="U1776" s="39">
        <f t="shared" si="832"/>
        <v>3338651.95</v>
      </c>
      <c r="V1776" s="39">
        <f t="shared" si="832"/>
        <v>0</v>
      </c>
      <c r="W1776" s="39">
        <f t="shared" si="832"/>
        <v>0</v>
      </c>
      <c r="X1776" s="39">
        <f t="shared" si="832"/>
        <v>0</v>
      </c>
      <c r="Y1776" s="39">
        <f t="shared" si="832"/>
        <v>0</v>
      </c>
      <c r="Z1776" s="39">
        <f t="shared" si="832"/>
        <v>31103556.420000002</v>
      </c>
      <c r="AA1776" s="39">
        <f t="shared" si="832"/>
        <v>19447443.580000006</v>
      </c>
      <c r="AB1776" s="40">
        <f>Z1776/D1776</f>
        <v>0.61529062570473381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48860000</v>
      </c>
      <c r="C1780" s="31">
        <f>[1]consoCURRENT!F39933</f>
        <v>0</v>
      </c>
      <c r="D1780" s="31">
        <f>[1]consoCURRENT!G39933</f>
        <v>48860000</v>
      </c>
      <c r="E1780" s="31">
        <f>[1]consoCURRENT!H39933</f>
        <v>9768472.0800000001</v>
      </c>
      <c r="F1780" s="31">
        <f>[1]consoCURRENT!I39933</f>
        <v>13539072.879999997</v>
      </c>
      <c r="G1780" s="31">
        <f>[1]consoCURRENT!J39933</f>
        <v>6438398.959999999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3062244.3000000003</v>
      </c>
      <c r="O1780" s="31">
        <f>[1]consoCURRENT!R39933</f>
        <v>3608079.5</v>
      </c>
      <c r="P1780" s="31">
        <f>[1]consoCURRENT!S39933</f>
        <v>3098148.2800000003</v>
      </c>
      <c r="Q1780" s="31">
        <f>[1]consoCURRENT!T39933</f>
        <v>3202582.4</v>
      </c>
      <c r="R1780" s="31">
        <f>[1]consoCURRENT!U39933</f>
        <v>6007536.2000000002</v>
      </c>
      <c r="S1780" s="31">
        <f>[1]consoCURRENT!V39933</f>
        <v>4328954.28</v>
      </c>
      <c r="T1780" s="31">
        <f>[1]consoCURRENT!W39933</f>
        <v>3203754.66</v>
      </c>
      <c r="U1780" s="31">
        <f>[1]consoCURRENT!X39933</f>
        <v>3234644.3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29745943.920000006</v>
      </c>
      <c r="AA1780" s="31">
        <f>D1780-Z1780</f>
        <v>19114056.079999994</v>
      </c>
      <c r="AB1780" s="37">
        <f t="shared" ref="AB1780" si="833">Z1780/D1780</f>
        <v>0.60879950716332387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6868000</v>
      </c>
      <c r="C1781" s="31">
        <f>[1]consoCURRENT!F40046</f>
        <v>0</v>
      </c>
      <c r="D1781" s="31">
        <f>[1]consoCURRENT!G40046</f>
        <v>6868000</v>
      </c>
      <c r="E1781" s="31">
        <f>[1]consoCURRENT!H40046</f>
        <v>1572047.45</v>
      </c>
      <c r="F1781" s="31">
        <f>[1]consoCURRENT!I40046</f>
        <v>1623269.69</v>
      </c>
      <c r="G1781" s="31">
        <f>[1]consoCURRENT!J40046</f>
        <v>1738778.2499999998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381570.46</v>
      </c>
      <c r="O1781" s="31">
        <f>[1]consoCURRENT!R40046</f>
        <v>532181.4</v>
      </c>
      <c r="P1781" s="31">
        <f>[1]consoCURRENT!S40046</f>
        <v>658295.59</v>
      </c>
      <c r="Q1781" s="31">
        <f>[1]consoCURRENT!T40046</f>
        <v>596519.15</v>
      </c>
      <c r="R1781" s="31">
        <f>[1]consoCURRENT!U40046</f>
        <v>464429.58999999997</v>
      </c>
      <c r="S1781" s="31">
        <f>[1]consoCURRENT!V40046</f>
        <v>562320.94999999995</v>
      </c>
      <c r="T1781" s="31">
        <f>[1]consoCURRENT!W40046</f>
        <v>1195851.9400000002</v>
      </c>
      <c r="U1781" s="31">
        <f>[1]consoCURRENT!X40046</f>
        <v>542926.30999999994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4">SUM(M1781:Y1781)</f>
        <v>4934095.3899999997</v>
      </c>
      <c r="AA1781" s="31">
        <f>D1781-Z1781</f>
        <v>1933904.6100000003</v>
      </c>
      <c r="AB1781" s="37">
        <f>Z1781/D1781</f>
        <v>0.71841808241118221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4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4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5">SUM(B1780:B1783)</f>
        <v>55728000</v>
      </c>
      <c r="C1784" s="39">
        <f t="shared" si="835"/>
        <v>0</v>
      </c>
      <c r="D1784" s="39">
        <f t="shared" si="835"/>
        <v>55728000</v>
      </c>
      <c r="E1784" s="39">
        <f t="shared" si="835"/>
        <v>11340519.529999999</v>
      </c>
      <c r="F1784" s="39">
        <f t="shared" si="835"/>
        <v>15162342.569999997</v>
      </c>
      <c r="G1784" s="39">
        <f t="shared" si="835"/>
        <v>8177177.209999999</v>
      </c>
      <c r="H1784" s="39">
        <f t="shared" si="835"/>
        <v>0</v>
      </c>
      <c r="I1784" s="39">
        <f t="shared" si="835"/>
        <v>0</v>
      </c>
      <c r="J1784" s="39">
        <f t="shared" si="835"/>
        <v>0</v>
      </c>
      <c r="K1784" s="39">
        <f t="shared" si="835"/>
        <v>0</v>
      </c>
      <c r="L1784" s="39">
        <f t="shared" si="835"/>
        <v>0</v>
      </c>
      <c r="M1784" s="39">
        <f t="shared" si="835"/>
        <v>0</v>
      </c>
      <c r="N1784" s="39">
        <f t="shared" si="835"/>
        <v>3443814.7600000002</v>
      </c>
      <c r="O1784" s="39">
        <f t="shared" si="835"/>
        <v>4140260.9</v>
      </c>
      <c r="P1784" s="39">
        <f t="shared" si="835"/>
        <v>3756443.87</v>
      </c>
      <c r="Q1784" s="39">
        <f t="shared" si="835"/>
        <v>3799101.55</v>
      </c>
      <c r="R1784" s="39">
        <f t="shared" si="835"/>
        <v>6471965.79</v>
      </c>
      <c r="S1784" s="39">
        <f t="shared" si="835"/>
        <v>4891275.2300000004</v>
      </c>
      <c r="T1784" s="39">
        <f t="shared" si="835"/>
        <v>4399606.6000000006</v>
      </c>
      <c r="U1784" s="39">
        <f t="shared" si="835"/>
        <v>3777570.61</v>
      </c>
      <c r="V1784" s="39">
        <f t="shared" si="835"/>
        <v>0</v>
      </c>
      <c r="W1784" s="39">
        <f t="shared" si="835"/>
        <v>0</v>
      </c>
      <c r="X1784" s="39">
        <f t="shared" si="835"/>
        <v>0</v>
      </c>
      <c r="Y1784" s="39">
        <f t="shared" si="835"/>
        <v>0</v>
      </c>
      <c r="Z1784" s="39">
        <f t="shared" si="835"/>
        <v>34680039.310000002</v>
      </c>
      <c r="AA1784" s="39">
        <f t="shared" si="835"/>
        <v>21047960.689999994</v>
      </c>
      <c r="AB1784" s="40">
        <f>Z1784/D1784</f>
        <v>0.62230906025696242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4296000</v>
      </c>
      <c r="C1785" s="31">
        <f>[1]consoCURRENT!F40085</f>
        <v>0</v>
      </c>
      <c r="D1785" s="31">
        <f>[1]consoCURRENT!G40085</f>
        <v>4296000</v>
      </c>
      <c r="E1785" s="31">
        <f>[1]consoCURRENT!H40085</f>
        <v>1003941.49</v>
      </c>
      <c r="F1785" s="31">
        <f>[1]consoCURRENT!I40085</f>
        <v>1012359.1299999999</v>
      </c>
      <c r="G1785" s="31">
        <f>[1]consoCURRENT!J40085</f>
        <v>692185.28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333295.08999999997</v>
      </c>
      <c r="O1785" s="31">
        <f>[1]consoCURRENT!R40085</f>
        <v>333338.15999999997</v>
      </c>
      <c r="P1785" s="31">
        <f>[1]consoCURRENT!S40085</f>
        <v>337308.24000000005</v>
      </c>
      <c r="Q1785" s="31">
        <f>[1]consoCURRENT!T40085</f>
        <v>347587</v>
      </c>
      <c r="R1785" s="31">
        <f>[1]consoCURRENT!U40085</f>
        <v>323131.40999999997</v>
      </c>
      <c r="S1785" s="31">
        <f>[1]consoCURRENT!V40085</f>
        <v>341640.72000000003</v>
      </c>
      <c r="T1785" s="31">
        <f>[1]consoCURRENT!W40085</f>
        <v>345923.23000000004</v>
      </c>
      <c r="U1785" s="31">
        <f>[1]consoCURRENT!X40085</f>
        <v>346262.05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6">SUM(M1785:Y1785)</f>
        <v>2708485.9</v>
      </c>
      <c r="AA1785" s="31">
        <f>D1785-Z1785</f>
        <v>1587514.1</v>
      </c>
      <c r="AB1785" s="37">
        <f t="shared" ref="AB1785" si="837">Z1785/D1785</f>
        <v>0.63046692271880822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8">B1785+B1784</f>
        <v>60024000</v>
      </c>
      <c r="C1786" s="39">
        <f t="shared" si="838"/>
        <v>0</v>
      </c>
      <c r="D1786" s="39">
        <f t="shared" si="838"/>
        <v>60024000</v>
      </c>
      <c r="E1786" s="39">
        <f t="shared" si="838"/>
        <v>12344461.02</v>
      </c>
      <c r="F1786" s="39">
        <f t="shared" si="838"/>
        <v>16174701.699999996</v>
      </c>
      <c r="G1786" s="39">
        <f t="shared" si="838"/>
        <v>8869362.4899999984</v>
      </c>
      <c r="H1786" s="39">
        <f t="shared" si="838"/>
        <v>0</v>
      </c>
      <c r="I1786" s="39">
        <f t="shared" si="838"/>
        <v>0</v>
      </c>
      <c r="J1786" s="39">
        <f t="shared" si="838"/>
        <v>0</v>
      </c>
      <c r="K1786" s="39">
        <f t="shared" si="838"/>
        <v>0</v>
      </c>
      <c r="L1786" s="39">
        <f t="shared" si="838"/>
        <v>0</v>
      </c>
      <c r="M1786" s="39">
        <f t="shared" si="838"/>
        <v>0</v>
      </c>
      <c r="N1786" s="39">
        <f t="shared" si="838"/>
        <v>3777109.85</v>
      </c>
      <c r="O1786" s="39">
        <f t="shared" si="838"/>
        <v>4473599.0599999996</v>
      </c>
      <c r="P1786" s="39">
        <f t="shared" si="838"/>
        <v>4093752.1100000003</v>
      </c>
      <c r="Q1786" s="39">
        <f t="shared" si="838"/>
        <v>4146688.55</v>
      </c>
      <c r="R1786" s="39">
        <f t="shared" si="838"/>
        <v>6795097.2000000002</v>
      </c>
      <c r="S1786" s="39">
        <f t="shared" si="838"/>
        <v>5232915.95</v>
      </c>
      <c r="T1786" s="39">
        <f t="shared" si="838"/>
        <v>4745529.830000001</v>
      </c>
      <c r="U1786" s="39">
        <f t="shared" si="838"/>
        <v>4123832.6599999997</v>
      </c>
      <c r="V1786" s="39">
        <f t="shared" si="838"/>
        <v>0</v>
      </c>
      <c r="W1786" s="39">
        <f t="shared" si="838"/>
        <v>0</v>
      </c>
      <c r="X1786" s="39">
        <f t="shared" si="838"/>
        <v>0</v>
      </c>
      <c r="Y1786" s="39">
        <f t="shared" si="838"/>
        <v>0</v>
      </c>
      <c r="Z1786" s="39">
        <f t="shared" si="838"/>
        <v>37388525.210000001</v>
      </c>
      <c r="AA1786" s="39">
        <f t="shared" si="838"/>
        <v>22635474.789999995</v>
      </c>
      <c r="AB1786" s="40">
        <f>Z1786/D1786</f>
        <v>0.62289292966146881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48090000</v>
      </c>
      <c r="C1790" s="31">
        <f>[1]consoCURRENT!F40146</f>
        <v>0</v>
      </c>
      <c r="D1790" s="31">
        <f>[1]consoCURRENT!G40146</f>
        <v>48090000</v>
      </c>
      <c r="E1790" s="31">
        <f>[1]consoCURRENT!H40146</f>
        <v>11080186.51</v>
      </c>
      <c r="F1790" s="31">
        <f>[1]consoCURRENT!I40146</f>
        <v>13621145.850000001</v>
      </c>
      <c r="G1790" s="31">
        <f>[1]consoCURRENT!J40146</f>
        <v>6856418.3099999996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3504871.26</v>
      </c>
      <c r="O1790" s="31">
        <f>[1]consoCURRENT!R40146</f>
        <v>3506808.48</v>
      </c>
      <c r="P1790" s="31">
        <f>[1]consoCURRENT!S40146</f>
        <v>4068506.7699999996</v>
      </c>
      <c r="Q1790" s="31">
        <f>[1]consoCURRENT!T40146</f>
        <v>3507928.42</v>
      </c>
      <c r="R1790" s="31">
        <f>[1]consoCURRENT!U40146</f>
        <v>6652781.0900000008</v>
      </c>
      <c r="S1790" s="31">
        <f>[1]consoCURRENT!V40146</f>
        <v>3460436.34</v>
      </c>
      <c r="T1790" s="31">
        <f>[1]consoCURRENT!W40146</f>
        <v>3427625.6</v>
      </c>
      <c r="U1790" s="31">
        <f>[1]consoCURRENT!X40146</f>
        <v>3428792.71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31557750.670000002</v>
      </c>
      <c r="AA1790" s="31">
        <f>D1790-Z1790</f>
        <v>16532249.329999998</v>
      </c>
      <c r="AB1790" s="37">
        <f t="shared" ref="AB1790" si="839">Z1790/D1790</f>
        <v>0.65622272135579129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7243000</v>
      </c>
      <c r="C1791" s="31">
        <f>[1]consoCURRENT!F40259</f>
        <v>0</v>
      </c>
      <c r="D1791" s="31">
        <f>[1]consoCURRENT!G40259</f>
        <v>7243000</v>
      </c>
      <c r="E1791" s="31">
        <f>[1]consoCURRENT!H40259</f>
        <v>1076856.82</v>
      </c>
      <c r="F1791" s="31">
        <f>[1]consoCURRENT!I40259</f>
        <v>2474876.9500000002</v>
      </c>
      <c r="G1791" s="31">
        <f>[1]consoCURRENT!J40259</f>
        <v>1077968.8599999999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177423.46999999997</v>
      </c>
      <c r="O1791" s="31">
        <f>[1]consoCURRENT!R40259</f>
        <v>675007.92999999993</v>
      </c>
      <c r="P1791" s="31">
        <f>[1]consoCURRENT!S40259</f>
        <v>224425.41999999998</v>
      </c>
      <c r="Q1791" s="31">
        <f>[1]consoCURRENT!T40259</f>
        <v>805355.20000000007</v>
      </c>
      <c r="R1791" s="31">
        <f>[1]consoCURRENT!U40259</f>
        <v>430931.97</v>
      </c>
      <c r="S1791" s="31">
        <f>[1]consoCURRENT!V40259</f>
        <v>1238589.78</v>
      </c>
      <c r="T1791" s="31">
        <f>[1]consoCURRENT!W40259</f>
        <v>937411.42999999993</v>
      </c>
      <c r="U1791" s="31">
        <f>[1]consoCURRENT!X40259</f>
        <v>140557.43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40">SUM(M1791:Y1791)</f>
        <v>4629702.63</v>
      </c>
      <c r="AA1791" s="31">
        <f>D1791-Z1791</f>
        <v>2613297.37</v>
      </c>
      <c r="AB1791" s="37">
        <f>Z1791/D1791</f>
        <v>0.63919682866215655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40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40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1">SUM(B1790:B1793)</f>
        <v>55333000</v>
      </c>
      <c r="C1794" s="39">
        <f t="shared" si="841"/>
        <v>0</v>
      </c>
      <c r="D1794" s="39">
        <f t="shared" si="841"/>
        <v>55333000</v>
      </c>
      <c r="E1794" s="39">
        <f t="shared" si="841"/>
        <v>12157043.33</v>
      </c>
      <c r="F1794" s="39">
        <f t="shared" si="841"/>
        <v>16096022.800000001</v>
      </c>
      <c r="G1794" s="39">
        <f t="shared" si="841"/>
        <v>7934387.1699999999</v>
      </c>
      <c r="H1794" s="39">
        <f t="shared" si="841"/>
        <v>0</v>
      </c>
      <c r="I1794" s="39">
        <f t="shared" si="841"/>
        <v>0</v>
      </c>
      <c r="J1794" s="39">
        <f t="shared" si="841"/>
        <v>0</v>
      </c>
      <c r="K1794" s="39">
        <f t="shared" si="841"/>
        <v>0</v>
      </c>
      <c r="L1794" s="39">
        <f t="shared" si="841"/>
        <v>0</v>
      </c>
      <c r="M1794" s="39">
        <f t="shared" si="841"/>
        <v>0</v>
      </c>
      <c r="N1794" s="39">
        <f t="shared" si="841"/>
        <v>3682294.7299999995</v>
      </c>
      <c r="O1794" s="39">
        <f t="shared" si="841"/>
        <v>4181816.41</v>
      </c>
      <c r="P1794" s="39">
        <f t="shared" si="841"/>
        <v>4292932.1899999995</v>
      </c>
      <c r="Q1794" s="39">
        <f t="shared" si="841"/>
        <v>4313283.62</v>
      </c>
      <c r="R1794" s="39">
        <f t="shared" si="841"/>
        <v>7083713.0600000005</v>
      </c>
      <c r="S1794" s="39">
        <f t="shared" si="841"/>
        <v>4699026.12</v>
      </c>
      <c r="T1794" s="39">
        <f t="shared" si="841"/>
        <v>4365037.03</v>
      </c>
      <c r="U1794" s="39">
        <f t="shared" si="841"/>
        <v>3569350.14</v>
      </c>
      <c r="V1794" s="39">
        <f t="shared" si="841"/>
        <v>0</v>
      </c>
      <c r="W1794" s="39">
        <f t="shared" si="841"/>
        <v>0</v>
      </c>
      <c r="X1794" s="39">
        <f t="shared" si="841"/>
        <v>0</v>
      </c>
      <c r="Y1794" s="39">
        <f t="shared" si="841"/>
        <v>0</v>
      </c>
      <c r="Z1794" s="39">
        <f t="shared" si="841"/>
        <v>36187453.300000004</v>
      </c>
      <c r="AA1794" s="39">
        <f t="shared" si="841"/>
        <v>19145546.699999999</v>
      </c>
      <c r="AB1794" s="40">
        <f>Z1794/D1794</f>
        <v>0.6539940596027688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4208000</v>
      </c>
      <c r="C1795" s="31">
        <f>[1]consoCURRENT!F40298</f>
        <v>0</v>
      </c>
      <c r="D1795" s="31">
        <f>[1]consoCURRENT!G40298</f>
        <v>4208000</v>
      </c>
      <c r="E1795" s="31">
        <f>[1]consoCURRENT!H40298</f>
        <v>1119604.71</v>
      </c>
      <c r="F1795" s="31">
        <f>[1]consoCURRENT!I40298</f>
        <v>1118570.5699999998</v>
      </c>
      <c r="G1795" s="31">
        <f>[1]consoCURRENT!J40298</f>
        <v>734978.72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366555.67</v>
      </c>
      <c r="O1795" s="31">
        <f>[1]consoCURRENT!R40298</f>
        <v>374477.28</v>
      </c>
      <c r="P1795" s="31">
        <f>[1]consoCURRENT!S40298</f>
        <v>378571.76</v>
      </c>
      <c r="Q1795" s="31">
        <f>[1]consoCURRENT!T40298</f>
        <v>372533.92</v>
      </c>
      <c r="R1795" s="31">
        <f>[1]consoCURRENT!U40298</f>
        <v>375789.51</v>
      </c>
      <c r="S1795" s="31">
        <f>[1]consoCURRENT!V40298</f>
        <v>370247.14</v>
      </c>
      <c r="T1795" s="31">
        <f>[1]consoCURRENT!W40298</f>
        <v>368008.46</v>
      </c>
      <c r="U1795" s="31">
        <f>[1]consoCURRENT!X40298</f>
        <v>366970.26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2">SUM(M1795:Y1795)</f>
        <v>2973154</v>
      </c>
      <c r="AA1795" s="31">
        <f>D1795-Z1795</f>
        <v>1234846</v>
      </c>
      <c r="AB1795" s="37">
        <f t="shared" ref="AB1795" si="843">Z1795/D1795</f>
        <v>0.70654800380228133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4">B1795+B1794</f>
        <v>59541000</v>
      </c>
      <c r="C1796" s="39">
        <f t="shared" si="844"/>
        <v>0</v>
      </c>
      <c r="D1796" s="39">
        <f t="shared" si="844"/>
        <v>59541000</v>
      </c>
      <c r="E1796" s="39">
        <f t="shared" si="844"/>
        <v>13276648.039999999</v>
      </c>
      <c r="F1796" s="39">
        <f t="shared" si="844"/>
        <v>17214593.370000001</v>
      </c>
      <c r="G1796" s="39">
        <f t="shared" si="844"/>
        <v>8669365.8900000006</v>
      </c>
      <c r="H1796" s="39">
        <f t="shared" si="844"/>
        <v>0</v>
      </c>
      <c r="I1796" s="39">
        <f t="shared" si="844"/>
        <v>0</v>
      </c>
      <c r="J1796" s="39">
        <f t="shared" si="844"/>
        <v>0</v>
      </c>
      <c r="K1796" s="39">
        <f t="shared" si="844"/>
        <v>0</v>
      </c>
      <c r="L1796" s="39">
        <f t="shared" si="844"/>
        <v>0</v>
      </c>
      <c r="M1796" s="39">
        <f t="shared" si="844"/>
        <v>0</v>
      </c>
      <c r="N1796" s="39">
        <f t="shared" si="844"/>
        <v>4048850.3999999994</v>
      </c>
      <c r="O1796" s="39">
        <f t="shared" si="844"/>
        <v>4556293.6900000004</v>
      </c>
      <c r="P1796" s="39">
        <f t="shared" si="844"/>
        <v>4671503.9499999993</v>
      </c>
      <c r="Q1796" s="39">
        <f t="shared" si="844"/>
        <v>4685817.54</v>
      </c>
      <c r="R1796" s="39">
        <f t="shared" si="844"/>
        <v>7459502.5700000003</v>
      </c>
      <c r="S1796" s="39">
        <f t="shared" si="844"/>
        <v>5069273.26</v>
      </c>
      <c r="T1796" s="39">
        <f t="shared" si="844"/>
        <v>4733045.49</v>
      </c>
      <c r="U1796" s="39">
        <f t="shared" si="844"/>
        <v>3936320.4000000004</v>
      </c>
      <c r="V1796" s="39">
        <f t="shared" si="844"/>
        <v>0</v>
      </c>
      <c r="W1796" s="39">
        <f t="shared" si="844"/>
        <v>0</v>
      </c>
      <c r="X1796" s="39">
        <f t="shared" si="844"/>
        <v>0</v>
      </c>
      <c r="Y1796" s="39">
        <f t="shared" si="844"/>
        <v>0</v>
      </c>
      <c r="Z1796" s="39">
        <f t="shared" si="844"/>
        <v>39160607.300000004</v>
      </c>
      <c r="AA1796" s="39">
        <f t="shared" si="844"/>
        <v>20380392.699999999</v>
      </c>
      <c r="AB1796" s="40">
        <f>Z1796/D1796</f>
        <v>0.65770825649552411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41346000</v>
      </c>
      <c r="C1800" s="31">
        <f>[1]consoCURRENT!F40359</f>
        <v>0</v>
      </c>
      <c r="D1800" s="31">
        <f>[1]consoCURRENT!G40359</f>
        <v>41346000</v>
      </c>
      <c r="E1800" s="31">
        <f>[1]consoCURRENT!H40359</f>
        <v>11035780.83</v>
      </c>
      <c r="F1800" s="31">
        <f>[1]consoCURRENT!I40359</f>
        <v>13075846.929999996</v>
      </c>
      <c r="G1800" s="31">
        <f>[1]consoCURRENT!J40359</f>
        <v>6818244.2400000058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3967837.21</v>
      </c>
      <c r="O1800" s="31">
        <f>[1]consoCURRENT!R40359</f>
        <v>3220375.7</v>
      </c>
      <c r="P1800" s="31">
        <f>[1]consoCURRENT!S40359</f>
        <v>3847567.9199999995</v>
      </c>
      <c r="Q1800" s="31">
        <f>[1]consoCURRENT!T40359</f>
        <v>3365445.4000000027</v>
      </c>
      <c r="R1800" s="31">
        <f>[1]consoCURRENT!U40359</f>
        <v>6222054.1199999973</v>
      </c>
      <c r="S1800" s="31">
        <f>[1]consoCURRENT!V40359</f>
        <v>3488347.4099999974</v>
      </c>
      <c r="T1800" s="31">
        <f>[1]consoCURRENT!W40359</f>
        <v>3336014.1900000027</v>
      </c>
      <c r="U1800" s="31">
        <f>[1]consoCURRENT!X40359</f>
        <v>3482230.050000004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30929872.000000004</v>
      </c>
      <c r="AA1800" s="31">
        <f>D1800-Z1800</f>
        <v>10416127.999999996</v>
      </c>
      <c r="AB1800" s="37">
        <f t="shared" ref="AB1800" si="845">Z1800/D1800</f>
        <v>0.74807410632225613</v>
      </c>
      <c r="AC1800" s="32"/>
    </row>
    <row r="1801" spans="1:29" s="33" customFormat="1" ht="18" customHeight="1" x14ac:dyDescent="0.2">
      <c r="A1801" s="36" t="s">
        <v>35</v>
      </c>
      <c r="B1801" s="31">
        <f>[1]consoCURRENT!E40472</f>
        <v>6465000</v>
      </c>
      <c r="C1801" s="31">
        <f>[1]consoCURRENT!F40472</f>
        <v>0</v>
      </c>
      <c r="D1801" s="31">
        <f>[1]consoCURRENT!G40472</f>
        <v>6465000</v>
      </c>
      <c r="E1801" s="31">
        <f>[1]consoCURRENT!H40472</f>
        <v>3805607.83</v>
      </c>
      <c r="F1801" s="31">
        <f>[1]consoCURRENT!I40472</f>
        <v>1341374.0699999998</v>
      </c>
      <c r="G1801" s="31">
        <f>[1]consoCURRENT!J40472</f>
        <v>552385.26000000036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1125786.07</v>
      </c>
      <c r="O1801" s="31">
        <f>[1]consoCURRENT!R40472</f>
        <v>2486568.2299999995</v>
      </c>
      <c r="P1801" s="31">
        <f>[1]consoCURRENT!S40472</f>
        <v>193253.52999999991</v>
      </c>
      <c r="Q1801" s="31">
        <f>[1]consoCURRENT!T40472</f>
        <v>785431.16</v>
      </c>
      <c r="R1801" s="31">
        <f>[1]consoCURRENT!U40472</f>
        <v>239866.2099999999</v>
      </c>
      <c r="S1801" s="31">
        <f>[1]consoCURRENT!V40472</f>
        <v>316076.69999999995</v>
      </c>
      <c r="T1801" s="31">
        <f>[1]consoCURRENT!W40472</f>
        <v>493906.52000000031</v>
      </c>
      <c r="U1801" s="31">
        <f>[1]consoCURRENT!X40472</f>
        <v>58478.739999999976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46">SUM(M1801:Y1801)</f>
        <v>5699367.1600000001</v>
      </c>
      <c r="AA1801" s="31">
        <f>D1801-Z1801</f>
        <v>765632.83999999985</v>
      </c>
      <c r="AB1801" s="37">
        <f>Z1801/D1801</f>
        <v>0.8815726465583914</v>
      </c>
      <c r="AC1801" s="3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6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6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7">SUM(B1800:B1803)</f>
        <v>47811000</v>
      </c>
      <c r="C1804" s="39">
        <f t="shared" si="847"/>
        <v>0</v>
      </c>
      <c r="D1804" s="39">
        <f t="shared" si="847"/>
        <v>47811000</v>
      </c>
      <c r="E1804" s="39">
        <f t="shared" si="847"/>
        <v>14841388.66</v>
      </c>
      <c r="F1804" s="39">
        <f t="shared" si="847"/>
        <v>14417220.999999996</v>
      </c>
      <c r="G1804" s="39">
        <f t="shared" si="847"/>
        <v>7370629.5000000065</v>
      </c>
      <c r="H1804" s="39">
        <f t="shared" si="847"/>
        <v>0</v>
      </c>
      <c r="I1804" s="39">
        <f t="shared" si="847"/>
        <v>0</v>
      </c>
      <c r="J1804" s="39">
        <f t="shared" si="847"/>
        <v>0</v>
      </c>
      <c r="K1804" s="39">
        <f t="shared" si="847"/>
        <v>0</v>
      </c>
      <c r="L1804" s="39">
        <f t="shared" si="847"/>
        <v>0</v>
      </c>
      <c r="M1804" s="39">
        <f t="shared" si="847"/>
        <v>0</v>
      </c>
      <c r="N1804" s="39">
        <f t="shared" si="847"/>
        <v>5093623.28</v>
      </c>
      <c r="O1804" s="39">
        <f t="shared" si="847"/>
        <v>5706943.9299999997</v>
      </c>
      <c r="P1804" s="39">
        <f t="shared" si="847"/>
        <v>4040821.4499999993</v>
      </c>
      <c r="Q1804" s="39">
        <f t="shared" si="847"/>
        <v>4150876.5600000028</v>
      </c>
      <c r="R1804" s="39">
        <f t="shared" si="847"/>
        <v>6461920.3299999973</v>
      </c>
      <c r="S1804" s="39">
        <f t="shared" si="847"/>
        <v>3804424.1099999975</v>
      </c>
      <c r="T1804" s="39">
        <f t="shared" si="847"/>
        <v>3829920.7100000032</v>
      </c>
      <c r="U1804" s="39">
        <f t="shared" si="847"/>
        <v>3540708.7900000038</v>
      </c>
      <c r="V1804" s="39">
        <f t="shared" si="847"/>
        <v>0</v>
      </c>
      <c r="W1804" s="39">
        <f t="shared" si="847"/>
        <v>0</v>
      </c>
      <c r="X1804" s="39">
        <f t="shared" si="847"/>
        <v>0</v>
      </c>
      <c r="Y1804" s="39">
        <f t="shared" si="847"/>
        <v>0</v>
      </c>
      <c r="Z1804" s="39">
        <f t="shared" si="847"/>
        <v>36629239.160000004</v>
      </c>
      <c r="AA1804" s="39">
        <f t="shared" si="847"/>
        <v>11181760.839999996</v>
      </c>
      <c r="AB1804" s="40">
        <f>Z1804/D1804</f>
        <v>0.76612576938361476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3387000</v>
      </c>
      <c r="C1805" s="31">
        <f>[1]consoCURRENT!F40511</f>
        <v>0</v>
      </c>
      <c r="D1805" s="31">
        <f>[1]consoCURRENT!G40511</f>
        <v>3387000</v>
      </c>
      <c r="E1805" s="31">
        <f>[1]consoCURRENT!H40511</f>
        <v>1051784.0899999999</v>
      </c>
      <c r="F1805" s="31">
        <f>[1]consoCURRENT!I40511</f>
        <v>1063231.1300000004</v>
      </c>
      <c r="G1805" s="31">
        <f>[1]consoCURRENT!J40511</f>
        <v>694692.29999999981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347863.89</v>
      </c>
      <c r="O1805" s="31">
        <f>[1]consoCURRENT!R40511</f>
        <v>351917.29999999993</v>
      </c>
      <c r="P1805" s="31">
        <f>[1]consoCURRENT!S40511</f>
        <v>352002.89999999991</v>
      </c>
      <c r="Q1805" s="31">
        <f>[1]consoCURRENT!T40511</f>
        <v>0</v>
      </c>
      <c r="R1805" s="31">
        <f>[1]consoCURRENT!U40511</f>
        <v>357945.5700000003</v>
      </c>
      <c r="S1805" s="31">
        <f>[1]consoCURRENT!V40511</f>
        <v>705285.56</v>
      </c>
      <c r="T1805" s="31">
        <f>[1]consoCURRENT!W40511</f>
        <v>0</v>
      </c>
      <c r="U1805" s="31">
        <f>[1]consoCURRENT!X40511</f>
        <v>694692.29999999981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8">SUM(M1805:Y1805)</f>
        <v>2809707.52</v>
      </c>
      <c r="AA1805" s="31">
        <f>D1805-Z1805</f>
        <v>577292.48</v>
      </c>
      <c r="AB1805" s="37">
        <f t="shared" ref="AB1805" si="849">Z1805/D1805</f>
        <v>0.82955639799232361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50">B1805+B1804</f>
        <v>51198000</v>
      </c>
      <c r="C1806" s="39">
        <f t="shared" si="850"/>
        <v>0</v>
      </c>
      <c r="D1806" s="39">
        <f t="shared" si="850"/>
        <v>51198000</v>
      </c>
      <c r="E1806" s="39">
        <f t="shared" si="850"/>
        <v>15893172.75</v>
      </c>
      <c r="F1806" s="39">
        <f t="shared" si="850"/>
        <v>15480452.129999997</v>
      </c>
      <c r="G1806" s="39">
        <f t="shared" si="850"/>
        <v>8065321.8000000063</v>
      </c>
      <c r="H1806" s="39">
        <f t="shared" si="850"/>
        <v>0</v>
      </c>
      <c r="I1806" s="39">
        <f t="shared" si="850"/>
        <v>0</v>
      </c>
      <c r="J1806" s="39">
        <f t="shared" si="850"/>
        <v>0</v>
      </c>
      <c r="K1806" s="39">
        <f t="shared" si="850"/>
        <v>0</v>
      </c>
      <c r="L1806" s="39">
        <f t="shared" si="850"/>
        <v>0</v>
      </c>
      <c r="M1806" s="39">
        <f t="shared" si="850"/>
        <v>0</v>
      </c>
      <c r="N1806" s="39">
        <f t="shared" si="850"/>
        <v>5441487.1699999999</v>
      </c>
      <c r="O1806" s="39">
        <f t="shared" si="850"/>
        <v>6058861.2299999995</v>
      </c>
      <c r="P1806" s="39">
        <f t="shared" si="850"/>
        <v>4392824.3499999996</v>
      </c>
      <c r="Q1806" s="39">
        <f t="shared" si="850"/>
        <v>4150876.5600000028</v>
      </c>
      <c r="R1806" s="39">
        <f t="shared" si="850"/>
        <v>6819865.8999999976</v>
      </c>
      <c r="S1806" s="39">
        <f t="shared" si="850"/>
        <v>4509709.6699999981</v>
      </c>
      <c r="T1806" s="39">
        <f t="shared" si="850"/>
        <v>3829920.7100000032</v>
      </c>
      <c r="U1806" s="39">
        <f t="shared" si="850"/>
        <v>4235401.0900000036</v>
      </c>
      <c r="V1806" s="39">
        <f t="shared" si="850"/>
        <v>0</v>
      </c>
      <c r="W1806" s="39">
        <f t="shared" si="850"/>
        <v>0</v>
      </c>
      <c r="X1806" s="39">
        <f t="shared" si="850"/>
        <v>0</v>
      </c>
      <c r="Y1806" s="39">
        <f t="shared" si="850"/>
        <v>0</v>
      </c>
      <c r="Z1806" s="39">
        <f t="shared" si="850"/>
        <v>39438946.680000007</v>
      </c>
      <c r="AA1806" s="39">
        <f t="shared" si="850"/>
        <v>11759053.319999997</v>
      </c>
      <c r="AB1806" s="40">
        <f>Z1806/D1806</f>
        <v>0.77032201804758016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34977000</v>
      </c>
      <c r="C1810" s="31">
        <f>[1]consoCURRENT!F40572</f>
        <v>0</v>
      </c>
      <c r="D1810" s="31">
        <f>[1]consoCURRENT!G40572</f>
        <v>34977000</v>
      </c>
      <c r="E1810" s="31">
        <f>[1]consoCURRENT!H40572</f>
        <v>7003103.9300000006</v>
      </c>
      <c r="F1810" s="31">
        <f>[1]consoCURRENT!I40572</f>
        <v>8552427.2699999996</v>
      </c>
      <c r="G1810" s="31">
        <f>[1]consoCURRENT!J40572</f>
        <v>4584366.4000000004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2149714.7400000002</v>
      </c>
      <c r="O1810" s="31">
        <f>[1]consoCURRENT!R40572</f>
        <v>2180402.66</v>
      </c>
      <c r="P1810" s="31">
        <f>[1]consoCURRENT!S40572</f>
        <v>2672986.5300000003</v>
      </c>
      <c r="Q1810" s="31">
        <f>[1]consoCURRENT!T40572</f>
        <v>2235311.86</v>
      </c>
      <c r="R1810" s="31">
        <f>[1]consoCURRENT!U40572</f>
        <v>4130489.84</v>
      </c>
      <c r="S1810" s="31">
        <f>[1]consoCURRENT!V40572</f>
        <v>2186625.5699999994</v>
      </c>
      <c r="T1810" s="31">
        <f>[1]consoCURRENT!W40572</f>
        <v>2161348.4799999995</v>
      </c>
      <c r="U1810" s="31">
        <f>[1]consoCURRENT!X40572</f>
        <v>2423017.9200000004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20139897.600000001</v>
      </c>
      <c r="AA1810" s="31">
        <f>D1810-Z1810</f>
        <v>14837102.399999999</v>
      </c>
      <c r="AB1810" s="37">
        <f t="shared" ref="AB1810" si="851">Z1810/D1810</f>
        <v>0.57580403122051638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7564000</v>
      </c>
      <c r="C1811" s="31">
        <f>[1]consoCURRENT!F40685</f>
        <v>0</v>
      </c>
      <c r="D1811" s="31">
        <f>[1]consoCURRENT!G40685</f>
        <v>7564000</v>
      </c>
      <c r="E1811" s="31">
        <f>[1]consoCURRENT!H40685</f>
        <v>846632.5</v>
      </c>
      <c r="F1811" s="31">
        <f>[1]consoCURRENT!I40685</f>
        <v>1523301.5099999998</v>
      </c>
      <c r="G1811" s="31">
        <f>[1]consoCURRENT!J40685</f>
        <v>1055797.42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55650.86</v>
      </c>
      <c r="O1811" s="31">
        <f>[1]consoCURRENT!R40685</f>
        <v>328245.2</v>
      </c>
      <c r="P1811" s="31">
        <f>[1]consoCURRENT!S40685</f>
        <v>462736.44</v>
      </c>
      <c r="Q1811" s="31">
        <f>[1]consoCURRENT!T40685</f>
        <v>759266.11</v>
      </c>
      <c r="R1811" s="31">
        <f>[1]consoCURRENT!U40685</f>
        <v>470249.19</v>
      </c>
      <c r="S1811" s="31">
        <f>[1]consoCURRENT!V40685</f>
        <v>293786.21000000002</v>
      </c>
      <c r="T1811" s="31">
        <f>[1]consoCURRENT!W40685</f>
        <v>366704.06000000006</v>
      </c>
      <c r="U1811" s="31">
        <f>[1]consoCURRENT!X40685</f>
        <v>689093.36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2">SUM(M1811:Y1811)</f>
        <v>3425731.4299999997</v>
      </c>
      <c r="AA1811" s="31">
        <f>D1811-Z1811</f>
        <v>4138268.5700000003</v>
      </c>
      <c r="AB1811" s="37">
        <f>Z1811/D1811</f>
        <v>0.4528994487043892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2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2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3">SUM(B1810:B1813)</f>
        <v>42541000</v>
      </c>
      <c r="C1814" s="39">
        <f t="shared" si="853"/>
        <v>0</v>
      </c>
      <c r="D1814" s="39">
        <f t="shared" si="853"/>
        <v>42541000</v>
      </c>
      <c r="E1814" s="39">
        <f t="shared" si="853"/>
        <v>7849736.4300000006</v>
      </c>
      <c r="F1814" s="39">
        <f t="shared" si="853"/>
        <v>10075728.779999999</v>
      </c>
      <c r="G1814" s="39">
        <f t="shared" si="853"/>
        <v>5640163.8200000003</v>
      </c>
      <c r="H1814" s="39">
        <f t="shared" si="853"/>
        <v>0</v>
      </c>
      <c r="I1814" s="39">
        <f t="shared" si="853"/>
        <v>0</v>
      </c>
      <c r="J1814" s="39">
        <f t="shared" si="853"/>
        <v>0</v>
      </c>
      <c r="K1814" s="39">
        <f t="shared" si="853"/>
        <v>0</v>
      </c>
      <c r="L1814" s="39">
        <f t="shared" si="853"/>
        <v>0</v>
      </c>
      <c r="M1814" s="39">
        <f t="shared" si="853"/>
        <v>0</v>
      </c>
      <c r="N1814" s="39">
        <f t="shared" si="853"/>
        <v>2205365.6</v>
      </c>
      <c r="O1814" s="39">
        <f t="shared" si="853"/>
        <v>2508647.8600000003</v>
      </c>
      <c r="P1814" s="39">
        <f t="shared" si="853"/>
        <v>3135722.97</v>
      </c>
      <c r="Q1814" s="39">
        <f t="shared" si="853"/>
        <v>2994577.9699999997</v>
      </c>
      <c r="R1814" s="39">
        <f t="shared" si="853"/>
        <v>4600739.03</v>
      </c>
      <c r="S1814" s="39">
        <f t="shared" si="853"/>
        <v>2480411.7799999993</v>
      </c>
      <c r="T1814" s="39">
        <f t="shared" si="853"/>
        <v>2528052.5399999996</v>
      </c>
      <c r="U1814" s="39">
        <f t="shared" si="853"/>
        <v>3112111.2800000003</v>
      </c>
      <c r="V1814" s="39">
        <f t="shared" si="853"/>
        <v>0</v>
      </c>
      <c r="W1814" s="39">
        <f t="shared" si="853"/>
        <v>0</v>
      </c>
      <c r="X1814" s="39">
        <f t="shared" si="853"/>
        <v>0</v>
      </c>
      <c r="Y1814" s="39">
        <f t="shared" si="853"/>
        <v>0</v>
      </c>
      <c r="Z1814" s="39">
        <f t="shared" si="853"/>
        <v>23565629.030000001</v>
      </c>
      <c r="AA1814" s="39">
        <f t="shared" si="853"/>
        <v>18975370.969999999</v>
      </c>
      <c r="AB1814" s="40">
        <f>Z1814/D1814</f>
        <v>0.55395098916339536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3038000</v>
      </c>
      <c r="C1815" s="31">
        <f>[1]consoCURRENT!F40724</f>
        <v>0</v>
      </c>
      <c r="D1815" s="31">
        <f>[1]consoCURRENT!G40724</f>
        <v>3038000</v>
      </c>
      <c r="E1815" s="31">
        <f>[1]consoCURRENT!H40724</f>
        <v>701280.36</v>
      </c>
      <c r="F1815" s="31">
        <f>[1]consoCURRENT!I40724</f>
        <v>708248.56</v>
      </c>
      <c r="G1815" s="31">
        <f>[1]consoCURRENT!J40724</f>
        <v>468282.72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217521.6</v>
      </c>
      <c r="O1815" s="31">
        <f>[1]consoCURRENT!R40724</f>
        <v>249968.52</v>
      </c>
      <c r="P1815" s="31">
        <f>[1]consoCURRENT!S40724</f>
        <v>233790.24</v>
      </c>
      <c r="Q1815" s="31">
        <f>[1]consoCURRENT!T40724</f>
        <v>234096.48</v>
      </c>
      <c r="R1815" s="31">
        <f>[1]consoCURRENT!U40724</f>
        <v>237784.8</v>
      </c>
      <c r="S1815" s="31">
        <f>[1]consoCURRENT!V40724</f>
        <v>236367.28</v>
      </c>
      <c r="T1815" s="31">
        <f>[1]consoCURRENT!W40724</f>
        <v>0</v>
      </c>
      <c r="U1815" s="31">
        <f>[1]consoCURRENT!X40724</f>
        <v>468282.72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4">SUM(M1815:Y1815)</f>
        <v>1877811.64</v>
      </c>
      <c r="AA1815" s="31">
        <f>D1815-Z1815</f>
        <v>1160188.3600000001</v>
      </c>
      <c r="AB1815" s="37">
        <f t="shared" ref="AB1815" si="855">Z1815/D1815</f>
        <v>0.61810784726793944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6">B1815+B1814</f>
        <v>45579000</v>
      </c>
      <c r="C1816" s="39">
        <f t="shared" si="856"/>
        <v>0</v>
      </c>
      <c r="D1816" s="39">
        <f t="shared" si="856"/>
        <v>45579000</v>
      </c>
      <c r="E1816" s="39">
        <f t="shared" si="856"/>
        <v>8551016.790000001</v>
      </c>
      <c r="F1816" s="39">
        <f t="shared" si="856"/>
        <v>10783977.34</v>
      </c>
      <c r="G1816" s="39">
        <f t="shared" si="856"/>
        <v>6108446.54</v>
      </c>
      <c r="H1816" s="39">
        <f t="shared" si="856"/>
        <v>0</v>
      </c>
      <c r="I1816" s="39">
        <f t="shared" si="856"/>
        <v>0</v>
      </c>
      <c r="J1816" s="39">
        <f t="shared" si="856"/>
        <v>0</v>
      </c>
      <c r="K1816" s="39">
        <f t="shared" si="856"/>
        <v>0</v>
      </c>
      <c r="L1816" s="39">
        <f t="shared" si="856"/>
        <v>0</v>
      </c>
      <c r="M1816" s="39">
        <f t="shared" si="856"/>
        <v>0</v>
      </c>
      <c r="N1816" s="39">
        <f t="shared" si="856"/>
        <v>2422887.2000000002</v>
      </c>
      <c r="O1816" s="39">
        <f t="shared" si="856"/>
        <v>2758616.3800000004</v>
      </c>
      <c r="P1816" s="39">
        <f t="shared" si="856"/>
        <v>3369513.21</v>
      </c>
      <c r="Q1816" s="39">
        <f t="shared" si="856"/>
        <v>3228674.4499999997</v>
      </c>
      <c r="R1816" s="39">
        <f t="shared" si="856"/>
        <v>4838523.83</v>
      </c>
      <c r="S1816" s="39">
        <f t="shared" si="856"/>
        <v>2716779.0599999991</v>
      </c>
      <c r="T1816" s="39">
        <f t="shared" si="856"/>
        <v>2528052.5399999996</v>
      </c>
      <c r="U1816" s="39">
        <f t="shared" si="856"/>
        <v>3580394</v>
      </c>
      <c r="V1816" s="39">
        <f t="shared" si="856"/>
        <v>0</v>
      </c>
      <c r="W1816" s="39">
        <f t="shared" si="856"/>
        <v>0</v>
      </c>
      <c r="X1816" s="39">
        <f t="shared" si="856"/>
        <v>0</v>
      </c>
      <c r="Y1816" s="39">
        <f t="shared" si="856"/>
        <v>0</v>
      </c>
      <c r="Z1816" s="39">
        <f t="shared" si="856"/>
        <v>25443440.670000002</v>
      </c>
      <c r="AA1816" s="39">
        <f t="shared" si="856"/>
        <v>20135559.329999998</v>
      </c>
      <c r="AB1816" s="40">
        <f>Z1816/D1816</f>
        <v>0.5582272684789048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50750000</v>
      </c>
      <c r="C1820" s="31">
        <f>[1]consoCURRENT!F40785</f>
        <v>0</v>
      </c>
      <c r="D1820" s="31">
        <f>[1]consoCURRENT!G40785</f>
        <v>50750000</v>
      </c>
      <c r="E1820" s="31">
        <f>[1]consoCURRENT!H40785</f>
        <v>10758939.899999999</v>
      </c>
      <c r="F1820" s="31">
        <f>[1]consoCURRENT!I40785</f>
        <v>12904231.08</v>
      </c>
      <c r="G1820" s="31">
        <f>[1]consoCURRENT!J40785</f>
        <v>10361450.01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6652025.6399999978</v>
      </c>
      <c r="O1820" s="31">
        <f>[1]consoCURRENT!R40785</f>
        <v>130854.65</v>
      </c>
      <c r="P1820" s="31">
        <f>[1]consoCURRENT!S40785</f>
        <v>3976059.6099999994</v>
      </c>
      <c r="Q1820" s="31">
        <f>[1]consoCURRENT!T40785</f>
        <v>3245149.54</v>
      </c>
      <c r="R1820" s="31">
        <f>[1]consoCURRENT!U40785</f>
        <v>9395569.5900000017</v>
      </c>
      <c r="S1820" s="31">
        <f>[1]consoCURRENT!V40785</f>
        <v>263511.95</v>
      </c>
      <c r="T1820" s="31">
        <f>[1]consoCURRENT!W40785</f>
        <v>6276117</v>
      </c>
      <c r="U1820" s="31">
        <f>[1]consoCURRENT!X40785</f>
        <v>4085333.01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34024620.990000002</v>
      </c>
      <c r="AA1820" s="31">
        <f>D1820-Z1820</f>
        <v>16725379.009999998</v>
      </c>
      <c r="AB1820" s="37">
        <f t="shared" ref="AB1820" si="857">Z1820/D1820</f>
        <v>0.6704358815763547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9963000</v>
      </c>
      <c r="C1821" s="31">
        <f>[1]consoCURRENT!F40898</f>
        <v>0</v>
      </c>
      <c r="D1821" s="31">
        <f>[1]consoCURRENT!G40898</f>
        <v>9963000</v>
      </c>
      <c r="E1821" s="31">
        <f>[1]consoCURRENT!H40898</f>
        <v>2857447.36</v>
      </c>
      <c r="F1821" s="31">
        <f>[1]consoCURRENT!I40898</f>
        <v>3288706.38</v>
      </c>
      <c r="G1821" s="31">
        <f>[1]consoCURRENT!J40898</f>
        <v>461840.86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1300859.3699999999</v>
      </c>
      <c r="O1821" s="31">
        <f>[1]consoCURRENT!R40898</f>
        <v>1005154.12</v>
      </c>
      <c r="P1821" s="31">
        <f>[1]consoCURRENT!S40898</f>
        <v>551433.87000000011</v>
      </c>
      <c r="Q1821" s="31">
        <f>[1]consoCURRENT!T40898</f>
        <v>1289843.0499999998</v>
      </c>
      <c r="R1821" s="31">
        <f>[1]consoCURRENT!U40898</f>
        <v>1470540.14</v>
      </c>
      <c r="S1821" s="31">
        <f>[1]consoCURRENT!V40898</f>
        <v>528323.18999999994</v>
      </c>
      <c r="T1821" s="31">
        <f>[1]consoCURRENT!W40898</f>
        <v>284097.31</v>
      </c>
      <c r="U1821" s="31">
        <f>[1]consoCURRENT!X40898</f>
        <v>177743.55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8">SUM(M1821:Y1821)</f>
        <v>6607994.5999999996</v>
      </c>
      <c r="AA1821" s="31">
        <f>D1821-Z1821</f>
        <v>3355005.4000000004</v>
      </c>
      <c r="AB1821" s="37">
        <f>Z1821/D1821</f>
        <v>0.66325349794238675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8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8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9">SUM(B1820:B1823)</f>
        <v>60713000</v>
      </c>
      <c r="C1824" s="39">
        <f t="shared" si="859"/>
        <v>0</v>
      </c>
      <c r="D1824" s="39">
        <f t="shared" si="859"/>
        <v>60713000</v>
      </c>
      <c r="E1824" s="39">
        <f t="shared" si="859"/>
        <v>13616387.259999998</v>
      </c>
      <c r="F1824" s="39">
        <f t="shared" si="859"/>
        <v>16192937.460000001</v>
      </c>
      <c r="G1824" s="39">
        <f t="shared" si="859"/>
        <v>10823290.869999999</v>
      </c>
      <c r="H1824" s="39">
        <f t="shared" si="859"/>
        <v>0</v>
      </c>
      <c r="I1824" s="39">
        <f t="shared" si="859"/>
        <v>0</v>
      </c>
      <c r="J1824" s="39">
        <f t="shared" si="859"/>
        <v>0</v>
      </c>
      <c r="K1824" s="39">
        <f t="shared" si="859"/>
        <v>0</v>
      </c>
      <c r="L1824" s="39">
        <f t="shared" si="859"/>
        <v>0</v>
      </c>
      <c r="M1824" s="39">
        <f t="shared" si="859"/>
        <v>0</v>
      </c>
      <c r="N1824" s="39">
        <f t="shared" si="859"/>
        <v>7952885.0099999979</v>
      </c>
      <c r="O1824" s="39">
        <f t="shared" si="859"/>
        <v>1136008.77</v>
      </c>
      <c r="P1824" s="39">
        <f t="shared" si="859"/>
        <v>4527493.4799999995</v>
      </c>
      <c r="Q1824" s="39">
        <f t="shared" si="859"/>
        <v>4534992.59</v>
      </c>
      <c r="R1824" s="39">
        <f t="shared" si="859"/>
        <v>10866109.730000002</v>
      </c>
      <c r="S1824" s="39">
        <f t="shared" si="859"/>
        <v>791835.1399999999</v>
      </c>
      <c r="T1824" s="39">
        <f t="shared" si="859"/>
        <v>6560214.3099999996</v>
      </c>
      <c r="U1824" s="39">
        <f t="shared" si="859"/>
        <v>4263076.5599999996</v>
      </c>
      <c r="V1824" s="39">
        <f t="shared" si="859"/>
        <v>0</v>
      </c>
      <c r="W1824" s="39">
        <f t="shared" si="859"/>
        <v>0</v>
      </c>
      <c r="X1824" s="39">
        <f t="shared" si="859"/>
        <v>0</v>
      </c>
      <c r="Y1824" s="39">
        <f t="shared" si="859"/>
        <v>0</v>
      </c>
      <c r="Z1824" s="39">
        <f t="shared" si="859"/>
        <v>40632615.590000004</v>
      </c>
      <c r="AA1824" s="39">
        <f t="shared" si="859"/>
        <v>20080384.409999996</v>
      </c>
      <c r="AB1824" s="40">
        <f>Z1824/D1824</f>
        <v>0.66925725281241255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4331000</v>
      </c>
      <c r="C1825" s="31">
        <f>[1]consoCURRENT!F40937</f>
        <v>0</v>
      </c>
      <c r="D1825" s="31">
        <f>[1]consoCURRENT!G40937</f>
        <v>4331000</v>
      </c>
      <c r="E1825" s="31">
        <f>[1]consoCURRENT!H40937</f>
        <v>698219.22</v>
      </c>
      <c r="F1825" s="31">
        <f>[1]consoCURRENT!I40937</f>
        <v>1062129.46</v>
      </c>
      <c r="G1825" s="31">
        <f>[1]consoCURRENT!J40937</f>
        <v>696676.73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350190.30000000005</v>
      </c>
      <c r="P1825" s="31">
        <f>[1]consoCURRENT!S40937</f>
        <v>348028.92</v>
      </c>
      <c r="Q1825" s="31">
        <f>[1]consoCURRENT!T40937</f>
        <v>366844.8</v>
      </c>
      <c r="R1825" s="31">
        <f>[1]consoCURRENT!U40937</f>
        <v>349556.43</v>
      </c>
      <c r="S1825" s="31">
        <f>[1]consoCURRENT!V40937</f>
        <v>345728.23</v>
      </c>
      <c r="T1825" s="31">
        <f>[1]consoCURRENT!W40937</f>
        <v>345664.56</v>
      </c>
      <c r="U1825" s="31">
        <f>[1]consoCURRENT!X40937</f>
        <v>351012.17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60">SUM(M1825:Y1825)</f>
        <v>2457025.4099999997</v>
      </c>
      <c r="AA1825" s="31">
        <f>D1825-Z1825</f>
        <v>1873974.5900000003</v>
      </c>
      <c r="AB1825" s="37">
        <f t="shared" ref="AB1825" si="861">Z1825/D1825</f>
        <v>0.56731133918263676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2">B1825+B1824</f>
        <v>65044000</v>
      </c>
      <c r="C1826" s="39">
        <f t="shared" si="862"/>
        <v>0</v>
      </c>
      <c r="D1826" s="39">
        <f t="shared" si="862"/>
        <v>65044000</v>
      </c>
      <c r="E1826" s="39">
        <f t="shared" si="862"/>
        <v>14314606.479999999</v>
      </c>
      <c r="F1826" s="39">
        <f t="shared" si="862"/>
        <v>17255066.920000002</v>
      </c>
      <c r="G1826" s="39">
        <f t="shared" si="862"/>
        <v>11519967.6</v>
      </c>
      <c r="H1826" s="39">
        <f t="shared" si="862"/>
        <v>0</v>
      </c>
      <c r="I1826" s="39">
        <f t="shared" si="862"/>
        <v>0</v>
      </c>
      <c r="J1826" s="39">
        <f t="shared" si="862"/>
        <v>0</v>
      </c>
      <c r="K1826" s="39">
        <f t="shared" si="862"/>
        <v>0</v>
      </c>
      <c r="L1826" s="39">
        <f t="shared" si="862"/>
        <v>0</v>
      </c>
      <c r="M1826" s="39">
        <f t="shared" si="862"/>
        <v>0</v>
      </c>
      <c r="N1826" s="39">
        <f t="shared" si="862"/>
        <v>7952885.0099999979</v>
      </c>
      <c r="O1826" s="39">
        <f t="shared" si="862"/>
        <v>1486199.07</v>
      </c>
      <c r="P1826" s="39">
        <f t="shared" si="862"/>
        <v>4875522.3999999994</v>
      </c>
      <c r="Q1826" s="39">
        <f t="shared" si="862"/>
        <v>4901837.3899999997</v>
      </c>
      <c r="R1826" s="39">
        <f t="shared" si="862"/>
        <v>11215666.160000002</v>
      </c>
      <c r="S1826" s="39">
        <f t="shared" si="862"/>
        <v>1137563.3699999999</v>
      </c>
      <c r="T1826" s="39">
        <f t="shared" si="862"/>
        <v>6905878.8699999992</v>
      </c>
      <c r="U1826" s="39">
        <f t="shared" si="862"/>
        <v>4614088.7299999995</v>
      </c>
      <c r="V1826" s="39">
        <f t="shared" si="862"/>
        <v>0</v>
      </c>
      <c r="W1826" s="39">
        <f t="shared" si="862"/>
        <v>0</v>
      </c>
      <c r="X1826" s="39">
        <f t="shared" si="862"/>
        <v>0</v>
      </c>
      <c r="Y1826" s="39">
        <f t="shared" si="862"/>
        <v>0</v>
      </c>
      <c r="Z1826" s="39">
        <f t="shared" si="862"/>
        <v>43089641</v>
      </c>
      <c r="AA1826" s="39">
        <f t="shared" si="862"/>
        <v>21954358.999999996</v>
      </c>
      <c r="AB1826" s="40">
        <f>Z1826/D1826</f>
        <v>0.66246911321566937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51790000</v>
      </c>
      <c r="C1830" s="31">
        <f>[1]consoCURRENT!F40998</f>
        <v>0</v>
      </c>
      <c r="D1830" s="31">
        <f>[1]consoCURRENT!G40998</f>
        <v>51790000</v>
      </c>
      <c r="E1830" s="31">
        <f>[1]consoCURRENT!H40998</f>
        <v>11186248.84</v>
      </c>
      <c r="F1830" s="31">
        <f>[1]consoCURRENT!I40998</f>
        <v>14979983.840000002</v>
      </c>
      <c r="G1830" s="31">
        <f>[1]consoCURRENT!J40998</f>
        <v>7328214.0099999998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3524529.6599999997</v>
      </c>
      <c r="O1830" s="31">
        <f>[1]consoCURRENT!R40998</f>
        <v>4134957.2500000005</v>
      </c>
      <c r="P1830" s="31">
        <f>[1]consoCURRENT!S40998</f>
        <v>3526761.9299999997</v>
      </c>
      <c r="Q1830" s="31">
        <f>[1]consoCURRENT!T40998</f>
        <v>3498526.68</v>
      </c>
      <c r="R1830" s="31">
        <f>[1]consoCURRENT!U40998</f>
        <v>6674949.21</v>
      </c>
      <c r="S1830" s="31">
        <f>[1]consoCURRENT!V40998</f>
        <v>4806507.95</v>
      </c>
      <c r="T1830" s="31">
        <f>[1]consoCURRENT!W40998</f>
        <v>3450937.23</v>
      </c>
      <c r="U1830" s="31">
        <f>[1]consoCURRENT!X40998</f>
        <v>3877276.7800000003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33494446.690000001</v>
      </c>
      <c r="AA1830" s="31">
        <f>D1830-Z1830</f>
        <v>18295553.309999999</v>
      </c>
      <c r="AB1830" s="37">
        <f t="shared" ref="AB1830" si="863">Z1830/D1830</f>
        <v>0.64673579243097123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6686000</v>
      </c>
      <c r="C1831" s="31">
        <f>[1]consoCURRENT!F41111</f>
        <v>0</v>
      </c>
      <c r="D1831" s="31">
        <f>[1]consoCURRENT!G41111</f>
        <v>6686000</v>
      </c>
      <c r="E1831" s="31">
        <f>[1]consoCURRENT!H41111</f>
        <v>1829590.97</v>
      </c>
      <c r="F1831" s="31">
        <f>[1]consoCURRENT!I41111</f>
        <v>2058353.94</v>
      </c>
      <c r="G1831" s="31">
        <f>[1]consoCURRENT!J41111</f>
        <v>704540.99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157626.95000000001</v>
      </c>
      <c r="O1831" s="31">
        <f>[1]consoCURRENT!R41111</f>
        <v>936860.09</v>
      </c>
      <c r="P1831" s="31">
        <f>[1]consoCURRENT!S41111</f>
        <v>735103.93</v>
      </c>
      <c r="Q1831" s="31">
        <f>[1]consoCURRENT!T41111</f>
        <v>606583.99</v>
      </c>
      <c r="R1831" s="31">
        <f>[1]consoCURRENT!U41111</f>
        <v>796998.27</v>
      </c>
      <c r="S1831" s="31">
        <f>[1]consoCURRENT!V41111</f>
        <v>654771.68000000005</v>
      </c>
      <c r="T1831" s="31">
        <f>[1]consoCURRENT!W41111</f>
        <v>140322.64000000001</v>
      </c>
      <c r="U1831" s="31">
        <f>[1]consoCURRENT!X41111</f>
        <v>564218.35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4">SUM(M1831:Y1831)</f>
        <v>4592485.9000000004</v>
      </c>
      <c r="AA1831" s="31">
        <f>D1831-Z1831</f>
        <v>2093514.0999999996</v>
      </c>
      <c r="AB1831" s="37">
        <f>Z1831/D1831</f>
        <v>0.68688093030212394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4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4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5">SUM(B1830:B1833)</f>
        <v>58476000</v>
      </c>
      <c r="C1834" s="39">
        <f t="shared" si="865"/>
        <v>0</v>
      </c>
      <c r="D1834" s="39">
        <f t="shared" si="865"/>
        <v>58476000</v>
      </c>
      <c r="E1834" s="39">
        <f t="shared" si="865"/>
        <v>13015839.810000001</v>
      </c>
      <c r="F1834" s="39">
        <f t="shared" si="865"/>
        <v>17038337.780000001</v>
      </c>
      <c r="G1834" s="39">
        <f t="shared" si="865"/>
        <v>8032755</v>
      </c>
      <c r="H1834" s="39">
        <f t="shared" si="865"/>
        <v>0</v>
      </c>
      <c r="I1834" s="39">
        <f t="shared" si="865"/>
        <v>0</v>
      </c>
      <c r="J1834" s="39">
        <f t="shared" si="865"/>
        <v>0</v>
      </c>
      <c r="K1834" s="39">
        <f t="shared" si="865"/>
        <v>0</v>
      </c>
      <c r="L1834" s="39">
        <f t="shared" si="865"/>
        <v>0</v>
      </c>
      <c r="M1834" s="39">
        <f t="shared" si="865"/>
        <v>0</v>
      </c>
      <c r="N1834" s="39">
        <f t="shared" si="865"/>
        <v>3682156.61</v>
      </c>
      <c r="O1834" s="39">
        <f t="shared" si="865"/>
        <v>5071817.3400000008</v>
      </c>
      <c r="P1834" s="39">
        <f t="shared" si="865"/>
        <v>4261865.8599999994</v>
      </c>
      <c r="Q1834" s="39">
        <f t="shared" si="865"/>
        <v>4105110.67</v>
      </c>
      <c r="R1834" s="39">
        <f t="shared" si="865"/>
        <v>7471947.4800000004</v>
      </c>
      <c r="S1834" s="39">
        <f t="shared" si="865"/>
        <v>5461279.6299999999</v>
      </c>
      <c r="T1834" s="39">
        <f t="shared" si="865"/>
        <v>3591259.87</v>
      </c>
      <c r="U1834" s="39">
        <f t="shared" si="865"/>
        <v>4441495.13</v>
      </c>
      <c r="V1834" s="39">
        <f t="shared" si="865"/>
        <v>0</v>
      </c>
      <c r="W1834" s="39">
        <f t="shared" si="865"/>
        <v>0</v>
      </c>
      <c r="X1834" s="39">
        <f t="shared" si="865"/>
        <v>0</v>
      </c>
      <c r="Y1834" s="39">
        <f t="shared" si="865"/>
        <v>0</v>
      </c>
      <c r="Z1834" s="39">
        <f t="shared" si="865"/>
        <v>38086932.590000004</v>
      </c>
      <c r="AA1834" s="39">
        <f t="shared" si="865"/>
        <v>20389067.409999996</v>
      </c>
      <c r="AB1834" s="40">
        <f>Z1834/D1834</f>
        <v>0.65132588737259733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4524000</v>
      </c>
      <c r="C1835" s="31">
        <f>[1]consoCURRENT!F41150</f>
        <v>0</v>
      </c>
      <c r="D1835" s="31">
        <f>[1]consoCURRENT!G41150</f>
        <v>4524000</v>
      </c>
      <c r="E1835" s="31">
        <f>[1]consoCURRENT!H41150</f>
        <v>756506.43</v>
      </c>
      <c r="F1835" s="31">
        <f>[1]consoCURRENT!I41150</f>
        <v>1099463.72</v>
      </c>
      <c r="G1835" s="31">
        <f>[1]consoCURRENT!J41150</f>
        <v>736782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387222.03</v>
      </c>
      <c r="P1835" s="31">
        <f>[1]consoCURRENT!S41150</f>
        <v>369284.4</v>
      </c>
      <c r="Q1835" s="31">
        <f>[1]consoCURRENT!T41150</f>
        <v>365708.96</v>
      </c>
      <c r="R1835" s="31">
        <f>[1]consoCURRENT!U41150</f>
        <v>363108.96</v>
      </c>
      <c r="S1835" s="31">
        <f>[1]consoCURRENT!V41150</f>
        <v>370645.8</v>
      </c>
      <c r="T1835" s="31">
        <f>[1]consoCURRENT!W41150</f>
        <v>736782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6">SUM(M1835:Y1835)</f>
        <v>2592752.1500000004</v>
      </c>
      <c r="AA1835" s="31">
        <f>D1835-Z1835</f>
        <v>1931247.8499999996</v>
      </c>
      <c r="AB1835" s="37">
        <f t="shared" ref="AB1835" si="867">Z1835/D1835</f>
        <v>0.57311055481874451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8">B1835+B1834</f>
        <v>63000000</v>
      </c>
      <c r="C1836" s="39">
        <f t="shared" si="868"/>
        <v>0</v>
      </c>
      <c r="D1836" s="39">
        <f t="shared" si="868"/>
        <v>63000000</v>
      </c>
      <c r="E1836" s="39">
        <f t="shared" si="868"/>
        <v>13772346.24</v>
      </c>
      <c r="F1836" s="39">
        <f t="shared" si="868"/>
        <v>18137801.5</v>
      </c>
      <c r="G1836" s="39">
        <f t="shared" si="868"/>
        <v>8769537</v>
      </c>
      <c r="H1836" s="39">
        <f t="shared" si="868"/>
        <v>0</v>
      </c>
      <c r="I1836" s="39">
        <f t="shared" si="868"/>
        <v>0</v>
      </c>
      <c r="J1836" s="39">
        <f t="shared" si="868"/>
        <v>0</v>
      </c>
      <c r="K1836" s="39">
        <f t="shared" si="868"/>
        <v>0</v>
      </c>
      <c r="L1836" s="39">
        <f t="shared" si="868"/>
        <v>0</v>
      </c>
      <c r="M1836" s="39">
        <f t="shared" si="868"/>
        <v>0</v>
      </c>
      <c r="N1836" s="39">
        <f t="shared" si="868"/>
        <v>3682156.61</v>
      </c>
      <c r="O1836" s="39">
        <f t="shared" si="868"/>
        <v>5459039.370000001</v>
      </c>
      <c r="P1836" s="39">
        <f t="shared" si="868"/>
        <v>4631150.26</v>
      </c>
      <c r="Q1836" s="39">
        <f t="shared" si="868"/>
        <v>4470819.63</v>
      </c>
      <c r="R1836" s="39">
        <f t="shared" si="868"/>
        <v>7835056.4400000004</v>
      </c>
      <c r="S1836" s="39">
        <f t="shared" si="868"/>
        <v>5831925.4299999997</v>
      </c>
      <c r="T1836" s="39">
        <f t="shared" si="868"/>
        <v>4328041.87</v>
      </c>
      <c r="U1836" s="39">
        <f t="shared" si="868"/>
        <v>4441495.13</v>
      </c>
      <c r="V1836" s="39">
        <f t="shared" si="868"/>
        <v>0</v>
      </c>
      <c r="W1836" s="39">
        <f t="shared" si="868"/>
        <v>0</v>
      </c>
      <c r="X1836" s="39">
        <f t="shared" si="868"/>
        <v>0</v>
      </c>
      <c r="Y1836" s="39">
        <f t="shared" si="868"/>
        <v>0</v>
      </c>
      <c r="Z1836" s="39">
        <f t="shared" si="868"/>
        <v>40679684.740000002</v>
      </c>
      <c r="AA1836" s="39">
        <f t="shared" si="868"/>
        <v>22320315.259999998</v>
      </c>
      <c r="AB1836" s="40">
        <f>Z1836/D1836</f>
        <v>0.64570928158730168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49997000</v>
      </c>
      <c r="C1840" s="31">
        <f>[1]consoCURRENT!F41211</f>
        <v>0</v>
      </c>
      <c r="D1840" s="31">
        <f>[1]consoCURRENT!G41211</f>
        <v>49997000</v>
      </c>
      <c r="E1840" s="31">
        <f>[1]consoCURRENT!H41211</f>
        <v>13216276.299999999</v>
      </c>
      <c r="F1840" s="31">
        <f>[1]consoCURRENT!I41211</f>
        <v>13729723.440000001</v>
      </c>
      <c r="G1840" s="31">
        <f>[1]consoCURRENT!J41211</f>
        <v>7400202.1500000004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4509527</v>
      </c>
      <c r="O1840" s="31">
        <f>[1]consoCURRENT!R41211</f>
        <v>4000012.3899999997</v>
      </c>
      <c r="P1840" s="31">
        <f>[1]consoCURRENT!S41211</f>
        <v>4706736.91</v>
      </c>
      <c r="Q1840" s="31">
        <f>[1]consoCURRENT!T41211</f>
        <v>3537254.09</v>
      </c>
      <c r="R1840" s="31">
        <f>[1]consoCURRENT!U41211</f>
        <v>6512787.0100000007</v>
      </c>
      <c r="S1840" s="31">
        <f>[1]consoCURRENT!V41211</f>
        <v>3679682.34</v>
      </c>
      <c r="T1840" s="31">
        <f>[1]consoCURRENT!W41211</f>
        <v>3734797.66</v>
      </c>
      <c r="U1840" s="31">
        <f>[1]consoCURRENT!X41211</f>
        <v>3665404.49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34346201.890000001</v>
      </c>
      <c r="AA1840" s="31">
        <f>D1840-Z1840</f>
        <v>15650798.109999999</v>
      </c>
      <c r="AB1840" s="37">
        <f t="shared" ref="AB1840" si="869">Z1840/D1840</f>
        <v>0.68696525571534295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7655000</v>
      </c>
      <c r="C1841" s="31">
        <f>[1]consoCURRENT!F41324</f>
        <v>0</v>
      </c>
      <c r="D1841" s="31">
        <f>[1]consoCURRENT!G41324</f>
        <v>7655000</v>
      </c>
      <c r="E1841" s="31">
        <f>[1]consoCURRENT!H41324</f>
        <v>2873532.58</v>
      </c>
      <c r="F1841" s="31">
        <f>[1]consoCURRENT!I41324</f>
        <v>2629681.9900000002</v>
      </c>
      <c r="G1841" s="31">
        <f>[1]consoCURRENT!J41324</f>
        <v>938100.76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866117</v>
      </c>
      <c r="O1841" s="31">
        <f>[1]consoCURRENT!R41324</f>
        <v>1258585.01</v>
      </c>
      <c r="P1841" s="31">
        <f>[1]consoCURRENT!S41324</f>
        <v>748830.57</v>
      </c>
      <c r="Q1841" s="31">
        <f>[1]consoCURRENT!T41324</f>
        <v>980092.51</v>
      </c>
      <c r="R1841" s="31">
        <f>[1]consoCURRENT!U41324</f>
        <v>1123961.4900000002</v>
      </c>
      <c r="S1841" s="31">
        <f>[1]consoCURRENT!V41324</f>
        <v>525627.99</v>
      </c>
      <c r="T1841" s="31">
        <f>[1]consoCURRENT!W41324</f>
        <v>682714.92</v>
      </c>
      <c r="U1841" s="31">
        <f>[1]consoCURRENT!X41324</f>
        <v>255385.84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70">SUM(M1841:Y1841)</f>
        <v>6441315.3300000001</v>
      </c>
      <c r="AA1841" s="31">
        <f>D1841-Z1841</f>
        <v>1213684.67</v>
      </c>
      <c r="AB1841" s="37">
        <f>Z1841/D1841</f>
        <v>0.84145203527106471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70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70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1">SUM(B1840:B1843)</f>
        <v>57652000</v>
      </c>
      <c r="C1844" s="39">
        <f t="shared" si="871"/>
        <v>0</v>
      </c>
      <c r="D1844" s="39">
        <f t="shared" si="871"/>
        <v>57652000</v>
      </c>
      <c r="E1844" s="39">
        <f t="shared" si="871"/>
        <v>16089808.879999999</v>
      </c>
      <c r="F1844" s="39">
        <f t="shared" si="871"/>
        <v>16359405.430000002</v>
      </c>
      <c r="G1844" s="39">
        <f t="shared" si="871"/>
        <v>8338302.9100000001</v>
      </c>
      <c r="H1844" s="39">
        <f t="shared" si="871"/>
        <v>0</v>
      </c>
      <c r="I1844" s="39">
        <f t="shared" si="871"/>
        <v>0</v>
      </c>
      <c r="J1844" s="39">
        <f t="shared" si="871"/>
        <v>0</v>
      </c>
      <c r="K1844" s="39">
        <f t="shared" si="871"/>
        <v>0</v>
      </c>
      <c r="L1844" s="39">
        <f t="shared" si="871"/>
        <v>0</v>
      </c>
      <c r="M1844" s="39">
        <f t="shared" si="871"/>
        <v>0</v>
      </c>
      <c r="N1844" s="39">
        <f t="shared" si="871"/>
        <v>5375644</v>
      </c>
      <c r="O1844" s="39">
        <f t="shared" si="871"/>
        <v>5258597.3999999994</v>
      </c>
      <c r="P1844" s="39">
        <f t="shared" si="871"/>
        <v>5455567.4800000004</v>
      </c>
      <c r="Q1844" s="39">
        <f t="shared" si="871"/>
        <v>4517346.5999999996</v>
      </c>
      <c r="R1844" s="39">
        <f t="shared" si="871"/>
        <v>7636748.5000000009</v>
      </c>
      <c r="S1844" s="39">
        <f t="shared" si="871"/>
        <v>4205310.33</v>
      </c>
      <c r="T1844" s="39">
        <f t="shared" si="871"/>
        <v>4417512.58</v>
      </c>
      <c r="U1844" s="39">
        <f t="shared" si="871"/>
        <v>3920790.33</v>
      </c>
      <c r="V1844" s="39">
        <f t="shared" si="871"/>
        <v>0</v>
      </c>
      <c r="W1844" s="39">
        <f t="shared" si="871"/>
        <v>0</v>
      </c>
      <c r="X1844" s="39">
        <f t="shared" si="871"/>
        <v>0</v>
      </c>
      <c r="Y1844" s="39">
        <f t="shared" si="871"/>
        <v>0</v>
      </c>
      <c r="Z1844" s="39">
        <f t="shared" si="871"/>
        <v>40787517.219999999</v>
      </c>
      <c r="AA1844" s="39">
        <f t="shared" si="871"/>
        <v>16864482.780000001</v>
      </c>
      <c r="AB1844" s="40">
        <f>Z1844/D1844</f>
        <v>0.70747792305557478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4374000</v>
      </c>
      <c r="C1845" s="31">
        <f>[1]consoCURRENT!F41363</f>
        <v>0</v>
      </c>
      <c r="D1845" s="31">
        <f>[1]consoCURRENT!G41363</f>
        <v>4374000</v>
      </c>
      <c r="E1845" s="31">
        <f>[1]consoCURRENT!H41363</f>
        <v>1114032.24</v>
      </c>
      <c r="F1845" s="31">
        <f>[1]consoCURRENT!I41363</f>
        <v>1078025.55</v>
      </c>
      <c r="G1845" s="31">
        <f>[1]consoCURRENT!J41363</f>
        <v>717920.53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351460.92</v>
      </c>
      <c r="O1845" s="31">
        <f>[1]consoCURRENT!R41363</f>
        <v>402527.58</v>
      </c>
      <c r="P1845" s="31">
        <f>[1]consoCURRENT!S41363</f>
        <v>360043.74</v>
      </c>
      <c r="Q1845" s="31">
        <f>[1]consoCURRENT!T41363</f>
        <v>360191.53</v>
      </c>
      <c r="R1845" s="31">
        <f>[1]consoCURRENT!U41363</f>
        <v>358336.26</v>
      </c>
      <c r="S1845" s="31">
        <f>[1]consoCURRENT!V41363</f>
        <v>359497.76</v>
      </c>
      <c r="T1845" s="31">
        <f>[1]consoCURRENT!W41363</f>
        <v>368423.19</v>
      </c>
      <c r="U1845" s="31">
        <f>[1]consoCURRENT!X41363</f>
        <v>349497.34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2">SUM(M1845:Y1845)</f>
        <v>2909978.32</v>
      </c>
      <c r="AA1845" s="31">
        <f>D1845-Z1845</f>
        <v>1464021.6800000002</v>
      </c>
      <c r="AB1845" s="37">
        <f t="shared" ref="AB1845" si="873">Z1845/D1845</f>
        <v>0.66528996799268403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4">B1845+B1844</f>
        <v>62026000</v>
      </c>
      <c r="C1846" s="39">
        <f t="shared" si="874"/>
        <v>0</v>
      </c>
      <c r="D1846" s="39">
        <f t="shared" si="874"/>
        <v>62026000</v>
      </c>
      <c r="E1846" s="39">
        <f t="shared" si="874"/>
        <v>17203841.119999997</v>
      </c>
      <c r="F1846" s="39">
        <f t="shared" si="874"/>
        <v>17437430.98</v>
      </c>
      <c r="G1846" s="39">
        <f t="shared" si="874"/>
        <v>9056223.4399999995</v>
      </c>
      <c r="H1846" s="39">
        <f t="shared" si="874"/>
        <v>0</v>
      </c>
      <c r="I1846" s="39">
        <f t="shared" si="874"/>
        <v>0</v>
      </c>
      <c r="J1846" s="39">
        <f t="shared" si="874"/>
        <v>0</v>
      </c>
      <c r="K1846" s="39">
        <f t="shared" si="874"/>
        <v>0</v>
      </c>
      <c r="L1846" s="39">
        <f t="shared" si="874"/>
        <v>0</v>
      </c>
      <c r="M1846" s="39">
        <f t="shared" si="874"/>
        <v>0</v>
      </c>
      <c r="N1846" s="39">
        <f t="shared" si="874"/>
        <v>5727104.9199999999</v>
      </c>
      <c r="O1846" s="39">
        <f t="shared" si="874"/>
        <v>5661124.9799999995</v>
      </c>
      <c r="P1846" s="39">
        <f t="shared" si="874"/>
        <v>5815611.2200000007</v>
      </c>
      <c r="Q1846" s="39">
        <f t="shared" si="874"/>
        <v>4877538.13</v>
      </c>
      <c r="R1846" s="39">
        <f t="shared" si="874"/>
        <v>7995084.7600000007</v>
      </c>
      <c r="S1846" s="39">
        <f t="shared" si="874"/>
        <v>4564808.09</v>
      </c>
      <c r="T1846" s="39">
        <f t="shared" si="874"/>
        <v>4785935.7700000005</v>
      </c>
      <c r="U1846" s="39">
        <f t="shared" si="874"/>
        <v>4270287.67</v>
      </c>
      <c r="V1846" s="39">
        <f t="shared" si="874"/>
        <v>0</v>
      </c>
      <c r="W1846" s="39">
        <f t="shared" si="874"/>
        <v>0</v>
      </c>
      <c r="X1846" s="39">
        <f t="shared" si="874"/>
        <v>0</v>
      </c>
      <c r="Y1846" s="39">
        <f t="shared" si="874"/>
        <v>0</v>
      </c>
      <c r="Z1846" s="39">
        <f t="shared" si="874"/>
        <v>43697495.539999999</v>
      </c>
      <c r="AA1846" s="39">
        <f t="shared" si="874"/>
        <v>18328504.460000001</v>
      </c>
      <c r="AB1846" s="40">
        <f>Z1846/D1846</f>
        <v>0.70450287847031889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38549000</v>
      </c>
      <c r="C1850" s="31">
        <f>[1]consoCURRENT!F41424</f>
        <v>0</v>
      </c>
      <c r="D1850" s="31">
        <f>[1]consoCURRENT!G41424</f>
        <v>38549000</v>
      </c>
      <c r="E1850" s="31">
        <f>[1]consoCURRENT!H41424</f>
        <v>10903648.23</v>
      </c>
      <c r="F1850" s="31">
        <f>[1]consoCURRENT!I41424</f>
        <v>13481440.550000001</v>
      </c>
      <c r="G1850" s="31">
        <f>[1]consoCURRENT!J41424</f>
        <v>7010135.0800000001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3413507.84</v>
      </c>
      <c r="O1850" s="31">
        <f>[1]consoCURRENT!R41424</f>
        <v>3402211.35</v>
      </c>
      <c r="P1850" s="31">
        <f>[1]consoCURRENT!S41424</f>
        <v>4087929.0399999996</v>
      </c>
      <c r="Q1850" s="31">
        <f>[1]consoCURRENT!T41424</f>
        <v>3457848.85</v>
      </c>
      <c r="R1850" s="31">
        <f>[1]consoCURRENT!U41424</f>
        <v>9815894.8499999996</v>
      </c>
      <c r="S1850" s="31">
        <f>[1]consoCURRENT!V41424</f>
        <v>207696.85</v>
      </c>
      <c r="T1850" s="31">
        <f>[1]consoCURRENT!W41424</f>
        <v>6839558.7300000004</v>
      </c>
      <c r="U1850" s="31">
        <f>[1]consoCURRENT!X41424</f>
        <v>170576.34999999998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31395223.860000003</v>
      </c>
      <c r="AA1850" s="31">
        <f>D1850-Z1850</f>
        <v>7153776.1399999969</v>
      </c>
      <c r="AB1850" s="37">
        <f t="shared" ref="AB1850" si="875">Z1850/D1850</f>
        <v>0.81442382059197393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9363000</v>
      </c>
      <c r="C1851" s="31">
        <f>[1]consoCURRENT!F41537</f>
        <v>0</v>
      </c>
      <c r="D1851" s="31">
        <f>[1]consoCURRENT!G41537</f>
        <v>9363000</v>
      </c>
      <c r="E1851" s="31">
        <f>[1]consoCURRENT!H41537</f>
        <v>239848</v>
      </c>
      <c r="F1851" s="31">
        <f>[1]consoCURRENT!I41537</f>
        <v>469756.38</v>
      </c>
      <c r="G1851" s="31">
        <f>[1]consoCURRENT!J41537</f>
        <v>1755658.12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5500</v>
      </c>
      <c r="O1851" s="31">
        <f>[1]consoCURRENT!R41537</f>
        <v>45637</v>
      </c>
      <c r="P1851" s="31">
        <f>[1]consoCURRENT!S41537</f>
        <v>188711</v>
      </c>
      <c r="Q1851" s="31">
        <f>[1]consoCURRENT!T41537</f>
        <v>143330</v>
      </c>
      <c r="R1851" s="31">
        <f>[1]consoCURRENT!U41537</f>
        <v>52630</v>
      </c>
      <c r="S1851" s="31">
        <f>[1]consoCURRENT!V41537</f>
        <v>273796.38</v>
      </c>
      <c r="T1851" s="31">
        <f>[1]consoCURRENT!W41537</f>
        <v>264372</v>
      </c>
      <c r="U1851" s="31">
        <f>[1]consoCURRENT!X41537</f>
        <v>1491286.12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6">SUM(M1851:Y1851)</f>
        <v>2465262.5</v>
      </c>
      <c r="AA1851" s="31">
        <f>D1851-Z1851</f>
        <v>6897737.5</v>
      </c>
      <c r="AB1851" s="37">
        <f>Z1851/D1851</f>
        <v>0.26329835522802519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6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6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7">SUM(B1850:B1853)</f>
        <v>47912000</v>
      </c>
      <c r="C1854" s="39">
        <f t="shared" si="877"/>
        <v>0</v>
      </c>
      <c r="D1854" s="39">
        <f t="shared" si="877"/>
        <v>47912000</v>
      </c>
      <c r="E1854" s="39">
        <f t="shared" si="877"/>
        <v>11143496.23</v>
      </c>
      <c r="F1854" s="39">
        <f t="shared" si="877"/>
        <v>13951196.930000002</v>
      </c>
      <c r="G1854" s="39">
        <f t="shared" si="877"/>
        <v>8765793.1999999993</v>
      </c>
      <c r="H1854" s="39">
        <f t="shared" si="877"/>
        <v>0</v>
      </c>
      <c r="I1854" s="39">
        <f t="shared" si="877"/>
        <v>0</v>
      </c>
      <c r="J1854" s="39">
        <f t="shared" si="877"/>
        <v>0</v>
      </c>
      <c r="K1854" s="39">
        <f t="shared" si="877"/>
        <v>0</v>
      </c>
      <c r="L1854" s="39">
        <f t="shared" si="877"/>
        <v>0</v>
      </c>
      <c r="M1854" s="39">
        <f t="shared" si="877"/>
        <v>0</v>
      </c>
      <c r="N1854" s="39">
        <f t="shared" si="877"/>
        <v>3419007.84</v>
      </c>
      <c r="O1854" s="39">
        <f t="shared" si="877"/>
        <v>3447848.35</v>
      </c>
      <c r="P1854" s="39">
        <f t="shared" si="877"/>
        <v>4276640.0399999991</v>
      </c>
      <c r="Q1854" s="39">
        <f t="shared" si="877"/>
        <v>3601178.85</v>
      </c>
      <c r="R1854" s="39">
        <f t="shared" si="877"/>
        <v>9868524.8499999996</v>
      </c>
      <c r="S1854" s="39">
        <f t="shared" si="877"/>
        <v>481493.23</v>
      </c>
      <c r="T1854" s="39">
        <f t="shared" si="877"/>
        <v>7103930.7300000004</v>
      </c>
      <c r="U1854" s="39">
        <f t="shared" si="877"/>
        <v>1661862.4700000002</v>
      </c>
      <c r="V1854" s="39">
        <f t="shared" si="877"/>
        <v>0</v>
      </c>
      <c r="W1854" s="39">
        <f t="shared" si="877"/>
        <v>0</v>
      </c>
      <c r="X1854" s="39">
        <f t="shared" si="877"/>
        <v>0</v>
      </c>
      <c r="Y1854" s="39">
        <f t="shared" si="877"/>
        <v>0</v>
      </c>
      <c r="Z1854" s="39">
        <f t="shared" si="877"/>
        <v>33860486.359999999</v>
      </c>
      <c r="AA1854" s="39">
        <f t="shared" si="877"/>
        <v>14051513.639999997</v>
      </c>
      <c r="AB1854" s="40">
        <f>Z1854/D1854</f>
        <v>0.7067224570045082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3270000</v>
      </c>
      <c r="C1855" s="31">
        <f>[1]consoCURRENT!F41576</f>
        <v>0</v>
      </c>
      <c r="D1855" s="31">
        <f>[1]consoCURRENT!G41576</f>
        <v>3270000</v>
      </c>
      <c r="E1855" s="31">
        <f>[1]consoCURRENT!H41576</f>
        <v>1114775.6400000001</v>
      </c>
      <c r="F1855" s="31">
        <f>[1]consoCURRENT!I41576</f>
        <v>1112258.8799999999</v>
      </c>
      <c r="G1855" s="31">
        <f>[1]consoCURRENT!J41576</f>
        <v>798149.88000000035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370005.24</v>
      </c>
      <c r="O1855" s="31">
        <f>[1]consoCURRENT!R41576</f>
        <v>374105.28</v>
      </c>
      <c r="P1855" s="31">
        <f>[1]consoCURRENT!S41576</f>
        <v>370665.12</v>
      </c>
      <c r="Q1855" s="31">
        <f>[1]consoCURRENT!T41576</f>
        <v>370665.11999999988</v>
      </c>
      <c r="R1855" s="31">
        <f>[1]consoCURRENT!U41576</f>
        <v>370796.88000000012</v>
      </c>
      <c r="S1855" s="31">
        <f>[1]consoCURRENT!V41576</f>
        <v>370796.88</v>
      </c>
      <c r="T1855" s="31">
        <f>[1]consoCURRENT!W41576</f>
        <v>379474.08</v>
      </c>
      <c r="U1855" s="31">
        <f>[1]consoCURRENT!X41576</f>
        <v>418675.80000000028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8">SUM(M1855:Y1855)</f>
        <v>3025184.4000000004</v>
      </c>
      <c r="AA1855" s="31">
        <f>D1855-Z1855</f>
        <v>244815.59999999963</v>
      </c>
      <c r="AB1855" s="37">
        <f t="shared" ref="AB1855" si="879">Z1855/D1855</f>
        <v>0.92513284403669738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80">B1855+B1854</f>
        <v>51182000</v>
      </c>
      <c r="C1856" s="39">
        <f t="shared" si="880"/>
        <v>0</v>
      </c>
      <c r="D1856" s="39">
        <f t="shared" si="880"/>
        <v>51182000</v>
      </c>
      <c r="E1856" s="39">
        <f t="shared" si="880"/>
        <v>12258271.870000001</v>
      </c>
      <c r="F1856" s="39">
        <f t="shared" si="880"/>
        <v>15063455.810000002</v>
      </c>
      <c r="G1856" s="39">
        <f t="shared" si="880"/>
        <v>9563943.0800000001</v>
      </c>
      <c r="H1856" s="39">
        <f t="shared" si="880"/>
        <v>0</v>
      </c>
      <c r="I1856" s="39">
        <f t="shared" si="880"/>
        <v>0</v>
      </c>
      <c r="J1856" s="39">
        <f t="shared" si="880"/>
        <v>0</v>
      </c>
      <c r="K1856" s="39">
        <f t="shared" si="880"/>
        <v>0</v>
      </c>
      <c r="L1856" s="39">
        <f t="shared" si="880"/>
        <v>0</v>
      </c>
      <c r="M1856" s="39">
        <f t="shared" si="880"/>
        <v>0</v>
      </c>
      <c r="N1856" s="39">
        <f t="shared" si="880"/>
        <v>3789013.08</v>
      </c>
      <c r="O1856" s="39">
        <f t="shared" si="880"/>
        <v>3821953.63</v>
      </c>
      <c r="P1856" s="39">
        <f t="shared" si="880"/>
        <v>4647305.1599999992</v>
      </c>
      <c r="Q1856" s="39">
        <f t="shared" si="880"/>
        <v>3971843.9699999997</v>
      </c>
      <c r="R1856" s="39">
        <f t="shared" si="880"/>
        <v>10239321.73</v>
      </c>
      <c r="S1856" s="39">
        <f t="shared" si="880"/>
        <v>852290.11</v>
      </c>
      <c r="T1856" s="39">
        <f t="shared" si="880"/>
        <v>7483404.8100000005</v>
      </c>
      <c r="U1856" s="39">
        <f t="shared" si="880"/>
        <v>2080538.2700000005</v>
      </c>
      <c r="V1856" s="39">
        <f t="shared" si="880"/>
        <v>0</v>
      </c>
      <c r="W1856" s="39">
        <f t="shared" si="880"/>
        <v>0</v>
      </c>
      <c r="X1856" s="39">
        <f t="shared" si="880"/>
        <v>0</v>
      </c>
      <c r="Y1856" s="39">
        <f t="shared" si="880"/>
        <v>0</v>
      </c>
      <c r="Z1856" s="39">
        <f t="shared" si="880"/>
        <v>36885670.759999998</v>
      </c>
      <c r="AA1856" s="39">
        <f t="shared" si="880"/>
        <v>14296329.239999996</v>
      </c>
      <c r="AB1856" s="40">
        <f>Z1856/D1856</f>
        <v>0.72067661990543541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43754000</v>
      </c>
      <c r="C1860" s="31">
        <f>[1]consoCURRENT!F41637</f>
        <v>0</v>
      </c>
      <c r="D1860" s="31">
        <f>[1]consoCURRENT!G41637</f>
        <v>43754000</v>
      </c>
      <c r="E1860" s="31">
        <f>[1]consoCURRENT!H41637</f>
        <v>9667329.2699999996</v>
      </c>
      <c r="F1860" s="31">
        <f>[1]consoCURRENT!I41637</f>
        <v>11718036.949999999</v>
      </c>
      <c r="G1860" s="31">
        <f>[1]consoCURRENT!J41637</f>
        <v>5813999.2300000004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3102711.99</v>
      </c>
      <c r="O1860" s="31">
        <f>[1]consoCURRENT!R41637</f>
        <v>3067247.07</v>
      </c>
      <c r="P1860" s="31">
        <f>[1]consoCURRENT!S41637</f>
        <v>3497370.21</v>
      </c>
      <c r="Q1860" s="31">
        <f>[1]consoCURRENT!T41637</f>
        <v>2975887.9899999993</v>
      </c>
      <c r="R1860" s="31">
        <f>[1]consoCURRENT!U41637</f>
        <v>5663069.9100000011</v>
      </c>
      <c r="S1860" s="31">
        <f>[1]consoCURRENT!V41637</f>
        <v>3079079.0500000003</v>
      </c>
      <c r="T1860" s="31">
        <f>[1]consoCURRENT!W41637</f>
        <v>2977889.4700000007</v>
      </c>
      <c r="U1860" s="31">
        <f>[1]consoCURRENT!X41637</f>
        <v>2836109.7599999993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27199365.449999996</v>
      </c>
      <c r="AA1860" s="31">
        <f>D1860-Z1860</f>
        <v>16554634.550000004</v>
      </c>
      <c r="AB1860" s="37">
        <f t="shared" ref="AB1860" si="881">Z1860/D1860</f>
        <v>0.62164294578781354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5877000</v>
      </c>
      <c r="C1861" s="31">
        <f>[1]consoCURRENT!F41750</f>
        <v>0</v>
      </c>
      <c r="D1861" s="31">
        <f>[1]consoCURRENT!G41750</f>
        <v>5877000</v>
      </c>
      <c r="E1861" s="31">
        <f>[1]consoCURRENT!H41750</f>
        <v>1990111.7200000002</v>
      </c>
      <c r="F1861" s="31">
        <f>[1]consoCURRENT!I41750</f>
        <v>1589320.2899999998</v>
      </c>
      <c r="G1861" s="31">
        <f>[1]consoCURRENT!J41750</f>
        <v>871275.54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335889.66</v>
      </c>
      <c r="O1861" s="31">
        <f>[1]consoCURRENT!R41750</f>
        <v>367182.00999999995</v>
      </c>
      <c r="P1861" s="31">
        <f>[1]consoCURRENT!S41750</f>
        <v>1287040.05</v>
      </c>
      <c r="Q1861" s="31">
        <f>[1]consoCURRENT!T41750</f>
        <v>240702.1399999999</v>
      </c>
      <c r="R1861" s="31">
        <f>[1]consoCURRENT!U41750</f>
        <v>726835.49</v>
      </c>
      <c r="S1861" s="31">
        <f>[1]consoCURRENT!V41750</f>
        <v>621782.66000000015</v>
      </c>
      <c r="T1861" s="31">
        <f>[1]consoCURRENT!W41750</f>
        <v>670856.43999999994</v>
      </c>
      <c r="U1861" s="31">
        <f>[1]consoCURRENT!X41750</f>
        <v>200419.09999999998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2">SUM(M1861:Y1861)</f>
        <v>4450707.5499999989</v>
      </c>
      <c r="AA1861" s="31">
        <f>D1861-Z1861</f>
        <v>1426292.4500000011</v>
      </c>
      <c r="AB1861" s="37">
        <f>Z1861/D1861</f>
        <v>0.75730943508592796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2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2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3">SUM(B1860:B1863)</f>
        <v>49631000</v>
      </c>
      <c r="C1864" s="39">
        <f t="shared" si="883"/>
        <v>0</v>
      </c>
      <c r="D1864" s="39">
        <f t="shared" si="883"/>
        <v>49631000</v>
      </c>
      <c r="E1864" s="39">
        <f t="shared" si="883"/>
        <v>11657440.99</v>
      </c>
      <c r="F1864" s="39">
        <f t="shared" si="883"/>
        <v>13307357.239999998</v>
      </c>
      <c r="G1864" s="39">
        <f t="shared" si="883"/>
        <v>6685274.7700000005</v>
      </c>
      <c r="H1864" s="39">
        <f t="shared" si="883"/>
        <v>0</v>
      </c>
      <c r="I1864" s="39">
        <f t="shared" si="883"/>
        <v>0</v>
      </c>
      <c r="J1864" s="39">
        <f t="shared" si="883"/>
        <v>0</v>
      </c>
      <c r="K1864" s="39">
        <f t="shared" si="883"/>
        <v>0</v>
      </c>
      <c r="L1864" s="39">
        <f t="shared" si="883"/>
        <v>0</v>
      </c>
      <c r="M1864" s="39">
        <f t="shared" si="883"/>
        <v>0</v>
      </c>
      <c r="N1864" s="39">
        <f t="shared" si="883"/>
        <v>3438601.6500000004</v>
      </c>
      <c r="O1864" s="39">
        <f t="shared" si="883"/>
        <v>3434429.0799999996</v>
      </c>
      <c r="P1864" s="39">
        <f t="shared" si="883"/>
        <v>4784410.26</v>
      </c>
      <c r="Q1864" s="39">
        <f t="shared" si="883"/>
        <v>3216590.129999999</v>
      </c>
      <c r="R1864" s="39">
        <f t="shared" si="883"/>
        <v>6389905.4000000013</v>
      </c>
      <c r="S1864" s="39">
        <f t="shared" si="883"/>
        <v>3700861.7100000004</v>
      </c>
      <c r="T1864" s="39">
        <f t="shared" si="883"/>
        <v>3648745.9100000006</v>
      </c>
      <c r="U1864" s="39">
        <f t="shared" si="883"/>
        <v>3036528.8599999994</v>
      </c>
      <c r="V1864" s="39">
        <f t="shared" si="883"/>
        <v>0</v>
      </c>
      <c r="W1864" s="39">
        <f t="shared" si="883"/>
        <v>0</v>
      </c>
      <c r="X1864" s="39">
        <f t="shared" si="883"/>
        <v>0</v>
      </c>
      <c r="Y1864" s="39">
        <f t="shared" si="883"/>
        <v>0</v>
      </c>
      <c r="Z1864" s="39">
        <f t="shared" si="883"/>
        <v>31650072.999999993</v>
      </c>
      <c r="AA1864" s="39">
        <f t="shared" si="883"/>
        <v>17980927.000000007</v>
      </c>
      <c r="AB1864" s="40">
        <f>Z1864/D1864</f>
        <v>0.63770774314440559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3183000</v>
      </c>
      <c r="C1865" s="31">
        <f>[1]consoCURRENT!F41789</f>
        <v>0</v>
      </c>
      <c r="D1865" s="31">
        <f>[1]consoCURRENT!G41789</f>
        <v>3183000</v>
      </c>
      <c r="E1865" s="31">
        <f>[1]consoCURRENT!H41789</f>
        <v>791876.41</v>
      </c>
      <c r="F1865" s="31">
        <f>[1]consoCURRENT!I41789</f>
        <v>777486.67000000016</v>
      </c>
      <c r="G1865" s="31">
        <f>[1]consoCURRENT!J41789</f>
        <v>609664.91999999993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522736.32</v>
      </c>
      <c r="P1865" s="31">
        <f>[1]consoCURRENT!S41789</f>
        <v>269140.09000000003</v>
      </c>
      <c r="Q1865" s="31">
        <f>[1]consoCURRENT!T41789</f>
        <v>253908.17</v>
      </c>
      <c r="R1865" s="31">
        <f>[1]consoCURRENT!U41789</f>
        <v>261483.36</v>
      </c>
      <c r="S1865" s="31">
        <f>[1]consoCURRENT!V41789</f>
        <v>262095.14000000013</v>
      </c>
      <c r="T1865" s="31">
        <f>[1]consoCURRENT!W41789</f>
        <v>265164.68999999994</v>
      </c>
      <c r="U1865" s="31">
        <f>[1]consoCURRENT!X41789</f>
        <v>344500.23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4">SUM(M1865:Y1865)</f>
        <v>2179028</v>
      </c>
      <c r="AA1865" s="31">
        <f>D1865-Z1865</f>
        <v>1003972</v>
      </c>
      <c r="AB1865" s="37">
        <f t="shared" ref="AB1865" si="885">Z1865/D1865</f>
        <v>0.68458309770656611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6">B1865+B1864</f>
        <v>52814000</v>
      </c>
      <c r="C1866" s="39">
        <f t="shared" si="886"/>
        <v>0</v>
      </c>
      <c r="D1866" s="39">
        <f t="shared" si="886"/>
        <v>52814000</v>
      </c>
      <c r="E1866" s="39">
        <f t="shared" si="886"/>
        <v>12449317.4</v>
      </c>
      <c r="F1866" s="39">
        <f t="shared" si="886"/>
        <v>14084843.909999998</v>
      </c>
      <c r="G1866" s="39">
        <f t="shared" si="886"/>
        <v>7294939.6900000004</v>
      </c>
      <c r="H1866" s="39">
        <f t="shared" si="886"/>
        <v>0</v>
      </c>
      <c r="I1866" s="39">
        <f t="shared" si="886"/>
        <v>0</v>
      </c>
      <c r="J1866" s="39">
        <f t="shared" si="886"/>
        <v>0</v>
      </c>
      <c r="K1866" s="39">
        <f t="shared" si="886"/>
        <v>0</v>
      </c>
      <c r="L1866" s="39">
        <f t="shared" si="886"/>
        <v>0</v>
      </c>
      <c r="M1866" s="39">
        <f t="shared" si="886"/>
        <v>0</v>
      </c>
      <c r="N1866" s="39">
        <f t="shared" si="886"/>
        <v>3438601.6500000004</v>
      </c>
      <c r="O1866" s="39">
        <f t="shared" si="886"/>
        <v>3957165.3999999994</v>
      </c>
      <c r="P1866" s="39">
        <f t="shared" si="886"/>
        <v>5053550.3499999996</v>
      </c>
      <c r="Q1866" s="39">
        <f t="shared" si="886"/>
        <v>3470498.2999999989</v>
      </c>
      <c r="R1866" s="39">
        <f t="shared" si="886"/>
        <v>6651388.7600000016</v>
      </c>
      <c r="S1866" s="39">
        <f t="shared" si="886"/>
        <v>3962956.8500000006</v>
      </c>
      <c r="T1866" s="39">
        <f t="shared" si="886"/>
        <v>3913910.6000000006</v>
      </c>
      <c r="U1866" s="39">
        <f t="shared" si="886"/>
        <v>3381029.0899999994</v>
      </c>
      <c r="V1866" s="39">
        <f t="shared" si="886"/>
        <v>0</v>
      </c>
      <c r="W1866" s="39">
        <f t="shared" si="886"/>
        <v>0</v>
      </c>
      <c r="X1866" s="39">
        <f t="shared" si="886"/>
        <v>0</v>
      </c>
      <c r="Y1866" s="39">
        <f t="shared" si="886"/>
        <v>0</v>
      </c>
      <c r="Z1866" s="39">
        <f t="shared" si="886"/>
        <v>33829100.999999993</v>
      </c>
      <c r="AA1866" s="39">
        <f t="shared" si="886"/>
        <v>18984899.000000007</v>
      </c>
      <c r="AB1866" s="40">
        <f>Z1866/D1866</f>
        <v>0.64053283220358226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14455000</v>
      </c>
      <c r="C1870" s="31">
        <f>[1]consoCURRENT!F41850</f>
        <v>0</v>
      </c>
      <c r="D1870" s="31">
        <f>[1]consoCURRENT!G41850</f>
        <v>14455000</v>
      </c>
      <c r="E1870" s="31">
        <f>[1]consoCURRENT!H41850</f>
        <v>3045730.8499999996</v>
      </c>
      <c r="F1870" s="31">
        <f>[1]consoCURRENT!I41850</f>
        <v>3755509.85</v>
      </c>
      <c r="G1870" s="31">
        <f>[1]consoCURRENT!J41850</f>
        <v>3060516.06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1965050.2</v>
      </c>
      <c r="P1870" s="31">
        <f>[1]consoCURRENT!S41850</f>
        <v>1080680.6499999999</v>
      </c>
      <c r="Q1870" s="31">
        <f>[1]consoCURRENT!T41850</f>
        <v>0</v>
      </c>
      <c r="R1870" s="31">
        <f>[1]consoCURRENT!U41850</f>
        <v>3745617.3000000003</v>
      </c>
      <c r="S1870" s="31">
        <f>[1]consoCURRENT!V41850</f>
        <v>9892.5499999999993</v>
      </c>
      <c r="T1870" s="31">
        <f>[1]consoCURRENT!W41850</f>
        <v>1933568.97</v>
      </c>
      <c r="U1870" s="31">
        <f>[1]consoCURRENT!X41850</f>
        <v>1126947.0900000001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9861756.7599999998</v>
      </c>
      <c r="AA1870" s="31">
        <f>D1870-Z1870</f>
        <v>4593243.24</v>
      </c>
      <c r="AB1870" s="37">
        <f>Z1870/D1870</f>
        <v>0.68223844759598751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23889000</v>
      </c>
      <c r="C1871" s="31">
        <f>[1]consoCURRENT!F41963</f>
        <v>0</v>
      </c>
      <c r="D1871" s="31">
        <f>[1]consoCURRENT!G41963</f>
        <v>23889000</v>
      </c>
      <c r="E1871" s="31">
        <f>[1]consoCURRENT!H41963</f>
        <v>1839572.12</v>
      </c>
      <c r="F1871" s="31">
        <f>[1]consoCURRENT!I41963</f>
        <v>7320324.3200000003</v>
      </c>
      <c r="G1871" s="31">
        <f>[1]consoCURRENT!J41963</f>
        <v>3254609.62</v>
      </c>
      <c r="H1871" s="31">
        <f>[1]consoCURRENT!K41963</f>
        <v>0</v>
      </c>
      <c r="I1871" s="31">
        <f>[1]consoCURRENT!L41963</f>
        <v>72377.25</v>
      </c>
      <c r="J1871" s="31">
        <f>[1]consoCURRENT!M41963</f>
        <v>486037.57999999996</v>
      </c>
      <c r="K1871" s="31">
        <f>[1]consoCURRENT!N41963</f>
        <v>0</v>
      </c>
      <c r="L1871" s="31">
        <f>[1]consoCURRENT!O41963</f>
        <v>0</v>
      </c>
      <c r="M1871" s="31">
        <f>[1]consoCURRENT!P41963</f>
        <v>1364380.03</v>
      </c>
      <c r="N1871" s="31">
        <f>[1]consoCURRENT!Q41963</f>
        <v>0</v>
      </c>
      <c r="O1871" s="31">
        <f>[1]consoCURRENT!R41963</f>
        <v>587484.29</v>
      </c>
      <c r="P1871" s="31">
        <f>[1]consoCURRENT!S41963</f>
        <v>1179710.58</v>
      </c>
      <c r="Q1871" s="31">
        <f>[1]consoCURRENT!T41963</f>
        <v>2372407.5799999996</v>
      </c>
      <c r="R1871" s="31">
        <f>[1]consoCURRENT!U41963</f>
        <v>3111436.05</v>
      </c>
      <c r="S1871" s="31">
        <f>[1]consoCURRENT!V41963</f>
        <v>1350443.1099999999</v>
      </c>
      <c r="T1871" s="31">
        <f>[1]consoCURRENT!W41963</f>
        <v>1875641.76</v>
      </c>
      <c r="U1871" s="31">
        <f>[1]consoCURRENT!X41963</f>
        <v>1378967.8599999999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13220471.26</v>
      </c>
      <c r="AA1871" s="31">
        <f>D1871-Z1871</f>
        <v>10668528.74</v>
      </c>
      <c r="AB1871" s="37">
        <f>Z1871/D1871</f>
        <v>0.55341250198836278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38344000</v>
      </c>
      <c r="C1874" s="39">
        <f t="shared" si="888"/>
        <v>0</v>
      </c>
      <c r="D1874" s="39">
        <f t="shared" si="888"/>
        <v>38344000</v>
      </c>
      <c r="E1874" s="39">
        <f t="shared" si="888"/>
        <v>4885302.97</v>
      </c>
      <c r="F1874" s="39">
        <f t="shared" si="888"/>
        <v>11075834.17</v>
      </c>
      <c r="G1874" s="39">
        <f t="shared" si="888"/>
        <v>6315125.6799999997</v>
      </c>
      <c r="H1874" s="39">
        <f t="shared" si="888"/>
        <v>0</v>
      </c>
      <c r="I1874" s="39">
        <f t="shared" si="888"/>
        <v>72377.25</v>
      </c>
      <c r="J1874" s="39">
        <f t="shared" si="888"/>
        <v>486037.57999999996</v>
      </c>
      <c r="K1874" s="39">
        <f t="shared" si="888"/>
        <v>0</v>
      </c>
      <c r="L1874" s="39">
        <f t="shared" si="888"/>
        <v>0</v>
      </c>
      <c r="M1874" s="39">
        <f t="shared" si="888"/>
        <v>1364380.03</v>
      </c>
      <c r="N1874" s="39">
        <f t="shared" si="888"/>
        <v>0</v>
      </c>
      <c r="O1874" s="39">
        <f t="shared" si="888"/>
        <v>2552534.4900000002</v>
      </c>
      <c r="P1874" s="39">
        <f t="shared" si="888"/>
        <v>2260391.23</v>
      </c>
      <c r="Q1874" s="39">
        <f t="shared" si="888"/>
        <v>2372407.5799999996</v>
      </c>
      <c r="R1874" s="39">
        <f t="shared" si="888"/>
        <v>6857053.3499999996</v>
      </c>
      <c r="S1874" s="39">
        <f t="shared" si="888"/>
        <v>1360335.66</v>
      </c>
      <c r="T1874" s="39">
        <f t="shared" si="888"/>
        <v>3809210.73</v>
      </c>
      <c r="U1874" s="39">
        <f t="shared" si="888"/>
        <v>2505914.9500000002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23082228.02</v>
      </c>
      <c r="AA1874" s="39">
        <f t="shared" si="888"/>
        <v>15261771.98</v>
      </c>
      <c r="AB1874" s="40">
        <f>Z1874/D1874</f>
        <v>0.60197757197997082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1184000</v>
      </c>
      <c r="C1875" s="31">
        <f>[1]consoCURRENT!F42002</f>
        <v>0</v>
      </c>
      <c r="D1875" s="31">
        <f>[1]consoCURRENT!G42002</f>
        <v>1184000</v>
      </c>
      <c r="E1875" s="31">
        <f>[1]consoCURRENT!H42002</f>
        <v>303587.27999999997</v>
      </c>
      <c r="F1875" s="31">
        <f>[1]consoCURRENT!I42002</f>
        <v>201191.52</v>
      </c>
      <c r="G1875" s="31">
        <f>[1]consoCURRENT!J42002</f>
        <v>301787.27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202991.52</v>
      </c>
      <c r="P1875" s="31">
        <f>[1]consoCURRENT!S42002</f>
        <v>100595.76</v>
      </c>
      <c r="Q1875" s="31">
        <f>[1]consoCURRENT!T42002</f>
        <v>0</v>
      </c>
      <c r="R1875" s="31">
        <f>[1]consoCURRENT!U42002</f>
        <v>201191.52</v>
      </c>
      <c r="S1875" s="31">
        <f>[1]consoCURRENT!V42002</f>
        <v>0</v>
      </c>
      <c r="T1875" s="31">
        <f>[1]consoCURRENT!W42002</f>
        <v>201191.52</v>
      </c>
      <c r="U1875" s="31">
        <f>[1]consoCURRENT!X42002</f>
        <v>100595.75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806566.07</v>
      </c>
      <c r="AA1875" s="31">
        <f>D1875-Z1875</f>
        <v>377433.93000000005</v>
      </c>
      <c r="AB1875" s="37">
        <f>Z1875/D1875</f>
        <v>0.68122134290540537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0">B1875+B1874</f>
        <v>39528000</v>
      </c>
      <c r="C1876" s="39">
        <f t="shared" si="890"/>
        <v>0</v>
      </c>
      <c r="D1876" s="39">
        <f t="shared" si="890"/>
        <v>39528000</v>
      </c>
      <c r="E1876" s="39">
        <f t="shared" si="890"/>
        <v>5188890.25</v>
      </c>
      <c r="F1876" s="39">
        <f t="shared" si="890"/>
        <v>11277025.689999999</v>
      </c>
      <c r="G1876" s="39">
        <f t="shared" si="890"/>
        <v>6616912.9499999993</v>
      </c>
      <c r="H1876" s="39">
        <f t="shared" si="890"/>
        <v>0</v>
      </c>
      <c r="I1876" s="39">
        <f t="shared" si="890"/>
        <v>72377.25</v>
      </c>
      <c r="J1876" s="39">
        <f t="shared" si="890"/>
        <v>486037.57999999996</v>
      </c>
      <c r="K1876" s="39">
        <f t="shared" si="890"/>
        <v>0</v>
      </c>
      <c r="L1876" s="39">
        <f t="shared" si="890"/>
        <v>0</v>
      </c>
      <c r="M1876" s="39">
        <f t="shared" si="890"/>
        <v>1364380.03</v>
      </c>
      <c r="N1876" s="39">
        <f t="shared" si="890"/>
        <v>0</v>
      </c>
      <c r="O1876" s="39">
        <f t="shared" si="890"/>
        <v>2755526.0100000002</v>
      </c>
      <c r="P1876" s="39">
        <f t="shared" si="890"/>
        <v>2360986.9899999998</v>
      </c>
      <c r="Q1876" s="39">
        <f t="shared" si="890"/>
        <v>2372407.5799999996</v>
      </c>
      <c r="R1876" s="39">
        <f t="shared" si="890"/>
        <v>7058244.8699999992</v>
      </c>
      <c r="S1876" s="39">
        <f t="shared" si="890"/>
        <v>1360335.66</v>
      </c>
      <c r="T1876" s="39">
        <f t="shared" si="890"/>
        <v>4010402.25</v>
      </c>
      <c r="U1876" s="39">
        <f t="shared" si="890"/>
        <v>2606510.7000000002</v>
      </c>
      <c r="V1876" s="39">
        <f t="shared" si="890"/>
        <v>0</v>
      </c>
      <c r="W1876" s="39">
        <f t="shared" si="890"/>
        <v>0</v>
      </c>
      <c r="X1876" s="39">
        <f t="shared" si="890"/>
        <v>0</v>
      </c>
      <c r="Y1876" s="39">
        <f t="shared" si="890"/>
        <v>0</v>
      </c>
      <c r="Z1876" s="39">
        <f t="shared" si="890"/>
        <v>23888794.09</v>
      </c>
      <c r="AA1876" s="39">
        <f t="shared" si="890"/>
        <v>15639205.91</v>
      </c>
      <c r="AB1876" s="40">
        <f>Z1876/D1876</f>
        <v>0.60435119636713219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hidden="1" customHeight="1" x14ac:dyDescent="0.25">
      <c r="A1879" s="46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</row>
    <row r="1881" spans="1:29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</row>
    <row r="1882" spans="1:29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</row>
    <row r="1883" spans="1:29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</row>
    <row r="1884" spans="1:29" s="33" customFormat="1" ht="18" hidden="1" customHeight="1" x14ac:dyDescent="0.25">
      <c r="A1884" s="38" t="s">
        <v>38</v>
      </c>
      <c r="B1884" s="39" t="e">
        <f t="shared" ref="B1884:C1884" si="891">SUM(B1880:B1883)</f>
        <v>#REF!</v>
      </c>
      <c r="C1884" s="39" t="e">
        <f t="shared" si="891"/>
        <v>#REF!</v>
      </c>
      <c r="D1884" s="39" t="e">
        <f>SUM(D1880:D1883)</f>
        <v>#REF!</v>
      </c>
      <c r="E1884" s="39" t="e">
        <f t="shared" ref="E1884:AA1884" si="892">SUM(E1880:E1883)</f>
        <v>#REF!</v>
      </c>
      <c r="F1884" s="39" t="e">
        <f t="shared" si="892"/>
        <v>#REF!</v>
      </c>
      <c r="G1884" s="39" t="e">
        <f t="shared" si="892"/>
        <v>#REF!</v>
      </c>
      <c r="H1884" s="39" t="e">
        <f t="shared" si="892"/>
        <v>#REF!</v>
      </c>
      <c r="I1884" s="39" t="e">
        <f t="shared" si="892"/>
        <v>#REF!</v>
      </c>
      <c r="J1884" s="39" t="e">
        <f t="shared" si="892"/>
        <v>#REF!</v>
      </c>
      <c r="K1884" s="39" t="e">
        <f t="shared" si="892"/>
        <v>#REF!</v>
      </c>
      <c r="L1884" s="39" t="e">
        <f t="shared" si="892"/>
        <v>#REF!</v>
      </c>
      <c r="M1884" s="39" t="e">
        <f t="shared" si="892"/>
        <v>#REF!</v>
      </c>
      <c r="N1884" s="39" t="e">
        <f t="shared" si="892"/>
        <v>#REF!</v>
      </c>
      <c r="O1884" s="39" t="e">
        <f t="shared" si="892"/>
        <v>#REF!</v>
      </c>
      <c r="P1884" s="39" t="e">
        <f t="shared" si="892"/>
        <v>#REF!</v>
      </c>
      <c r="Q1884" s="39" t="e">
        <f t="shared" si="892"/>
        <v>#REF!</v>
      </c>
      <c r="R1884" s="39" t="e">
        <f t="shared" si="892"/>
        <v>#REF!</v>
      </c>
      <c r="S1884" s="39" t="e">
        <f t="shared" si="892"/>
        <v>#REF!</v>
      </c>
      <c r="T1884" s="39" t="e">
        <f t="shared" si="892"/>
        <v>#REF!</v>
      </c>
      <c r="U1884" s="39" t="e">
        <f t="shared" si="892"/>
        <v>#REF!</v>
      </c>
      <c r="V1884" s="39" t="e">
        <f t="shared" si="892"/>
        <v>#REF!</v>
      </c>
      <c r="W1884" s="39" t="e">
        <f t="shared" si="892"/>
        <v>#REF!</v>
      </c>
      <c r="X1884" s="39" t="e">
        <f t="shared" si="892"/>
        <v>#REF!</v>
      </c>
      <c r="Y1884" s="39" t="e">
        <f t="shared" si="892"/>
        <v>#REF!</v>
      </c>
      <c r="Z1884" s="39" t="e">
        <f t="shared" si="892"/>
        <v>#REF!</v>
      </c>
      <c r="AA1884" s="39" t="e">
        <f t="shared" si="892"/>
        <v>#REF!</v>
      </c>
      <c r="AB1884" s="40" t="e">
        <f>Z1884/D1884</f>
        <v>#REF!</v>
      </c>
      <c r="AC1884" s="32"/>
    </row>
    <row r="1885" spans="1:29" s="33" customFormat="1" ht="18" hidden="1" customHeight="1" x14ac:dyDescent="0.25">
      <c r="A1885" s="41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893">SUM(M1885:Y1885)</f>
        <v>0</v>
      </c>
      <c r="AA1885" s="31">
        <f>D1885-Z1885</f>
        <v>0</v>
      </c>
      <c r="AB1885" s="37"/>
      <c r="AC1885" s="32"/>
    </row>
    <row r="1886" spans="1:29" s="33" customFormat="1" ht="18" hidden="1" customHeight="1" x14ac:dyDescent="0.25">
      <c r="A1886" s="38" t="s">
        <v>40</v>
      </c>
      <c r="B1886" s="39" t="e">
        <f t="shared" ref="B1886:C1886" si="894">B1885+B1884</f>
        <v>#REF!</v>
      </c>
      <c r="C1886" s="39" t="e">
        <f t="shared" si="894"/>
        <v>#REF!</v>
      </c>
      <c r="D1886" s="39" t="e">
        <f>D1885+D1884</f>
        <v>#REF!</v>
      </c>
      <c r="E1886" s="39" t="e">
        <f t="shared" ref="E1886:AA1886" si="895">E1885+E1884</f>
        <v>#REF!</v>
      </c>
      <c r="F1886" s="39" t="e">
        <f t="shared" si="895"/>
        <v>#REF!</v>
      </c>
      <c r="G1886" s="39" t="e">
        <f t="shared" si="895"/>
        <v>#REF!</v>
      </c>
      <c r="H1886" s="39" t="e">
        <f t="shared" si="895"/>
        <v>#REF!</v>
      </c>
      <c r="I1886" s="39" t="e">
        <f t="shared" si="895"/>
        <v>#REF!</v>
      </c>
      <c r="J1886" s="39" t="e">
        <f t="shared" si="895"/>
        <v>#REF!</v>
      </c>
      <c r="K1886" s="39" t="e">
        <f t="shared" si="895"/>
        <v>#REF!</v>
      </c>
      <c r="L1886" s="39" t="e">
        <f t="shared" si="895"/>
        <v>#REF!</v>
      </c>
      <c r="M1886" s="39" t="e">
        <f t="shared" si="895"/>
        <v>#REF!</v>
      </c>
      <c r="N1886" s="39" t="e">
        <f t="shared" si="895"/>
        <v>#REF!</v>
      </c>
      <c r="O1886" s="39" t="e">
        <f t="shared" si="895"/>
        <v>#REF!</v>
      </c>
      <c r="P1886" s="39" t="e">
        <f t="shared" si="895"/>
        <v>#REF!</v>
      </c>
      <c r="Q1886" s="39" t="e">
        <f t="shared" si="895"/>
        <v>#REF!</v>
      </c>
      <c r="R1886" s="39" t="e">
        <f t="shared" si="895"/>
        <v>#REF!</v>
      </c>
      <c r="S1886" s="39" t="e">
        <f t="shared" si="895"/>
        <v>#REF!</v>
      </c>
      <c r="T1886" s="39" t="e">
        <f t="shared" si="895"/>
        <v>#REF!</v>
      </c>
      <c r="U1886" s="39" t="e">
        <f t="shared" si="895"/>
        <v>#REF!</v>
      </c>
      <c r="V1886" s="39" t="e">
        <f t="shared" si="895"/>
        <v>#REF!</v>
      </c>
      <c r="W1886" s="39" t="e">
        <f t="shared" si="895"/>
        <v>#REF!</v>
      </c>
      <c r="X1886" s="39" t="e">
        <f t="shared" si="895"/>
        <v>#REF!</v>
      </c>
      <c r="Y1886" s="39" t="e">
        <f t="shared" si="895"/>
        <v>#REF!</v>
      </c>
      <c r="Z1886" s="39" t="e">
        <f t="shared" si="895"/>
        <v>#REF!</v>
      </c>
      <c r="AA1886" s="39" t="e">
        <f t="shared" si="895"/>
        <v>#REF!</v>
      </c>
      <c r="AB1886" s="40" t="e">
        <f>Z1886/D1886</f>
        <v>#REF!</v>
      </c>
      <c r="AC1886" s="42"/>
    </row>
    <row r="1887" spans="1:2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896">SUM(M1891:Y1891)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896"/>
        <v>0</v>
      </c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896"/>
        <v>0</v>
      </c>
      <c r="AA1893" s="31">
        <f>D1893-Z1893</f>
        <v>0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7">SUM(B1890:B1893)</f>
        <v>#REF!</v>
      </c>
      <c r="C1894" s="39" t="e">
        <f t="shared" si="897"/>
        <v>#REF!</v>
      </c>
      <c r="D1894" s="39" t="e">
        <f>SUM(D1890:D1893)</f>
        <v>#REF!</v>
      </c>
      <c r="E1894" s="39" t="e">
        <f t="shared" ref="E1894:AA1894" si="898">SUM(E1890:E1893)</f>
        <v>#REF!</v>
      </c>
      <c r="F1894" s="39" t="e">
        <f t="shared" si="898"/>
        <v>#REF!</v>
      </c>
      <c r="G1894" s="39" t="e">
        <f t="shared" si="898"/>
        <v>#REF!</v>
      </c>
      <c r="H1894" s="39" t="e">
        <f t="shared" si="898"/>
        <v>#REF!</v>
      </c>
      <c r="I1894" s="39" t="e">
        <f t="shared" si="898"/>
        <v>#REF!</v>
      </c>
      <c r="J1894" s="39" t="e">
        <f t="shared" si="898"/>
        <v>#REF!</v>
      </c>
      <c r="K1894" s="39" t="e">
        <f t="shared" si="898"/>
        <v>#REF!</v>
      </c>
      <c r="L1894" s="39" t="e">
        <f t="shared" si="898"/>
        <v>#REF!</v>
      </c>
      <c r="M1894" s="39" t="e">
        <f t="shared" si="898"/>
        <v>#REF!</v>
      </c>
      <c r="N1894" s="39" t="e">
        <f t="shared" si="898"/>
        <v>#REF!</v>
      </c>
      <c r="O1894" s="39" t="e">
        <f t="shared" si="898"/>
        <v>#REF!</v>
      </c>
      <c r="P1894" s="39" t="e">
        <f t="shared" si="898"/>
        <v>#REF!</v>
      </c>
      <c r="Q1894" s="39" t="e">
        <f t="shared" si="898"/>
        <v>#REF!</v>
      </c>
      <c r="R1894" s="39" t="e">
        <f t="shared" si="898"/>
        <v>#REF!</v>
      </c>
      <c r="S1894" s="39" t="e">
        <f t="shared" si="898"/>
        <v>#REF!</v>
      </c>
      <c r="T1894" s="39" t="e">
        <f t="shared" si="898"/>
        <v>#REF!</v>
      </c>
      <c r="U1894" s="39" t="e">
        <f t="shared" si="898"/>
        <v>#REF!</v>
      </c>
      <c r="V1894" s="39" t="e">
        <f t="shared" si="898"/>
        <v>#REF!</v>
      </c>
      <c r="W1894" s="39" t="e">
        <f t="shared" si="898"/>
        <v>#REF!</v>
      </c>
      <c r="X1894" s="39" t="e">
        <f t="shared" si="898"/>
        <v>#REF!</v>
      </c>
      <c r="Y1894" s="39" t="e">
        <f t="shared" si="898"/>
        <v>#REF!</v>
      </c>
      <c r="Z1894" s="39" t="e">
        <f t="shared" si="898"/>
        <v>#REF!</v>
      </c>
      <c r="AA1894" s="39" t="e">
        <f t="shared" si="898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899">SUM(M1895:Y1895)</f>
        <v>#REF!</v>
      </c>
      <c r="AA1895" s="31" t="e">
        <f>D1895-Z1895</f>
        <v>#REF!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900">B1895+B1894</f>
        <v>#REF!</v>
      </c>
      <c r="C1896" s="39" t="e">
        <f t="shared" si="900"/>
        <v>#REF!</v>
      </c>
      <c r="D1896" s="39" t="e">
        <f>D1895+D1894</f>
        <v>#REF!</v>
      </c>
      <c r="E1896" s="39" t="e">
        <f t="shared" ref="E1896:AA1896" si="901">E1895+E1894</f>
        <v>#REF!</v>
      </c>
      <c r="F1896" s="39" t="e">
        <f t="shared" si="901"/>
        <v>#REF!</v>
      </c>
      <c r="G1896" s="39" t="e">
        <f t="shared" si="901"/>
        <v>#REF!</v>
      </c>
      <c r="H1896" s="39" t="e">
        <f t="shared" si="901"/>
        <v>#REF!</v>
      </c>
      <c r="I1896" s="39" t="e">
        <f t="shared" si="901"/>
        <v>#REF!</v>
      </c>
      <c r="J1896" s="39" t="e">
        <f t="shared" si="901"/>
        <v>#REF!</v>
      </c>
      <c r="K1896" s="39" t="e">
        <f t="shared" si="901"/>
        <v>#REF!</v>
      </c>
      <c r="L1896" s="39" t="e">
        <f t="shared" si="901"/>
        <v>#REF!</v>
      </c>
      <c r="M1896" s="39" t="e">
        <f t="shared" si="901"/>
        <v>#REF!</v>
      </c>
      <c r="N1896" s="39" t="e">
        <f t="shared" si="901"/>
        <v>#REF!</v>
      </c>
      <c r="O1896" s="39" t="e">
        <f t="shared" si="901"/>
        <v>#REF!</v>
      </c>
      <c r="P1896" s="39" t="e">
        <f t="shared" si="901"/>
        <v>#REF!</v>
      </c>
      <c r="Q1896" s="39" t="e">
        <f t="shared" si="901"/>
        <v>#REF!</v>
      </c>
      <c r="R1896" s="39" t="e">
        <f t="shared" si="901"/>
        <v>#REF!</v>
      </c>
      <c r="S1896" s="39" t="e">
        <f t="shared" si="901"/>
        <v>#REF!</v>
      </c>
      <c r="T1896" s="39" t="e">
        <f t="shared" si="901"/>
        <v>#REF!</v>
      </c>
      <c r="U1896" s="39" t="e">
        <f t="shared" si="901"/>
        <v>#REF!</v>
      </c>
      <c r="V1896" s="39" t="e">
        <f t="shared" si="901"/>
        <v>#REF!</v>
      </c>
      <c r="W1896" s="39" t="e">
        <f t="shared" si="901"/>
        <v>#REF!</v>
      </c>
      <c r="X1896" s="39" t="e">
        <f t="shared" si="901"/>
        <v>#REF!</v>
      </c>
      <c r="Y1896" s="39" t="e">
        <f t="shared" si="901"/>
        <v>#REF!</v>
      </c>
      <c r="Z1896" s="39" t="e">
        <f t="shared" si="901"/>
        <v>#REF!</v>
      </c>
      <c r="AA1896" s="39" t="e">
        <f t="shared" si="901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2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2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2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3">SUM(B1900:B1903)</f>
        <v>#REF!</v>
      </c>
      <c r="C1904" s="39" t="e">
        <f t="shared" si="903"/>
        <v>#REF!</v>
      </c>
      <c r="D1904" s="39" t="e">
        <f>SUM(D1900:D1903)</f>
        <v>#REF!</v>
      </c>
      <c r="E1904" s="39" t="e">
        <f t="shared" ref="E1904:AA1904" si="904">SUM(E1900:E1903)</f>
        <v>#REF!</v>
      </c>
      <c r="F1904" s="39" t="e">
        <f t="shared" si="904"/>
        <v>#REF!</v>
      </c>
      <c r="G1904" s="39" t="e">
        <f t="shared" si="904"/>
        <v>#REF!</v>
      </c>
      <c r="H1904" s="39" t="e">
        <f t="shared" si="904"/>
        <v>#REF!</v>
      </c>
      <c r="I1904" s="39" t="e">
        <f t="shared" si="904"/>
        <v>#REF!</v>
      </c>
      <c r="J1904" s="39" t="e">
        <f t="shared" si="904"/>
        <v>#REF!</v>
      </c>
      <c r="K1904" s="39" t="e">
        <f t="shared" si="904"/>
        <v>#REF!</v>
      </c>
      <c r="L1904" s="39" t="e">
        <f t="shared" si="904"/>
        <v>#REF!</v>
      </c>
      <c r="M1904" s="39" t="e">
        <f t="shared" si="904"/>
        <v>#REF!</v>
      </c>
      <c r="N1904" s="39" t="e">
        <f t="shared" si="904"/>
        <v>#REF!</v>
      </c>
      <c r="O1904" s="39" t="e">
        <f t="shared" si="904"/>
        <v>#REF!</v>
      </c>
      <c r="P1904" s="39" t="e">
        <f t="shared" si="904"/>
        <v>#REF!</v>
      </c>
      <c r="Q1904" s="39" t="e">
        <f t="shared" si="904"/>
        <v>#REF!</v>
      </c>
      <c r="R1904" s="39" t="e">
        <f t="shared" si="904"/>
        <v>#REF!</v>
      </c>
      <c r="S1904" s="39" t="e">
        <f t="shared" si="904"/>
        <v>#REF!</v>
      </c>
      <c r="T1904" s="39" t="e">
        <f t="shared" si="904"/>
        <v>#REF!</v>
      </c>
      <c r="U1904" s="39" t="e">
        <f t="shared" si="904"/>
        <v>#REF!</v>
      </c>
      <c r="V1904" s="39" t="e">
        <f t="shared" si="904"/>
        <v>#REF!</v>
      </c>
      <c r="W1904" s="39" t="e">
        <f t="shared" si="904"/>
        <v>#REF!</v>
      </c>
      <c r="X1904" s="39" t="e">
        <f t="shared" si="904"/>
        <v>#REF!</v>
      </c>
      <c r="Y1904" s="39" t="e">
        <f t="shared" si="904"/>
        <v>#REF!</v>
      </c>
      <c r="Z1904" s="39" t="e">
        <f t="shared" si="904"/>
        <v>#REF!</v>
      </c>
      <c r="AA1904" s="39" t="e">
        <f t="shared" si="904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05">SUM(M1905:Y1905)</f>
        <v>0</v>
      </c>
      <c r="AA1905" s="31">
        <f>D1905-Z1905</f>
        <v>0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6">B1905+B1904</f>
        <v>#REF!</v>
      </c>
      <c r="C1906" s="39" t="e">
        <f t="shared" si="906"/>
        <v>#REF!</v>
      </c>
      <c r="D1906" s="39" t="e">
        <f>D1905+D1904</f>
        <v>#REF!</v>
      </c>
      <c r="E1906" s="39" t="e">
        <f t="shared" ref="E1906:AA1906" si="907">E1905+E1904</f>
        <v>#REF!</v>
      </c>
      <c r="F1906" s="39" t="e">
        <f t="shared" si="907"/>
        <v>#REF!</v>
      </c>
      <c r="G1906" s="39" t="e">
        <f t="shared" si="907"/>
        <v>#REF!</v>
      </c>
      <c r="H1906" s="39" t="e">
        <f t="shared" si="907"/>
        <v>#REF!</v>
      </c>
      <c r="I1906" s="39" t="e">
        <f t="shared" si="907"/>
        <v>#REF!</v>
      </c>
      <c r="J1906" s="39" t="e">
        <f t="shared" si="907"/>
        <v>#REF!</v>
      </c>
      <c r="K1906" s="39" t="e">
        <f t="shared" si="907"/>
        <v>#REF!</v>
      </c>
      <c r="L1906" s="39" t="e">
        <f t="shared" si="907"/>
        <v>#REF!</v>
      </c>
      <c r="M1906" s="39" t="e">
        <f t="shared" si="907"/>
        <v>#REF!</v>
      </c>
      <c r="N1906" s="39" t="e">
        <f t="shared" si="907"/>
        <v>#REF!</v>
      </c>
      <c r="O1906" s="39" t="e">
        <f t="shared" si="907"/>
        <v>#REF!</v>
      </c>
      <c r="P1906" s="39" t="e">
        <f t="shared" si="907"/>
        <v>#REF!</v>
      </c>
      <c r="Q1906" s="39" t="e">
        <f t="shared" si="907"/>
        <v>#REF!</v>
      </c>
      <c r="R1906" s="39" t="e">
        <f t="shared" si="907"/>
        <v>#REF!</v>
      </c>
      <c r="S1906" s="39" t="e">
        <f t="shared" si="907"/>
        <v>#REF!</v>
      </c>
      <c r="T1906" s="39" t="e">
        <f t="shared" si="907"/>
        <v>#REF!</v>
      </c>
      <c r="U1906" s="39" t="e">
        <f t="shared" si="907"/>
        <v>#REF!</v>
      </c>
      <c r="V1906" s="39" t="e">
        <f t="shared" si="907"/>
        <v>#REF!</v>
      </c>
      <c r="W1906" s="39" t="e">
        <f t="shared" si="907"/>
        <v>#REF!</v>
      </c>
      <c r="X1906" s="39" t="e">
        <f t="shared" si="907"/>
        <v>#REF!</v>
      </c>
      <c r="Y1906" s="39" t="e">
        <f t="shared" si="907"/>
        <v>#REF!</v>
      </c>
      <c r="Z1906" s="39" t="e">
        <f t="shared" si="907"/>
        <v>#REF!</v>
      </c>
      <c r="AA1906" s="39" t="e">
        <f t="shared" si="907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8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8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8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9">SUM(B1910:B1913)</f>
        <v>#REF!</v>
      </c>
      <c r="C1914" s="39" t="e">
        <f t="shared" si="909"/>
        <v>#REF!</v>
      </c>
      <c r="D1914" s="39" t="e">
        <f>SUM(D1910:D1913)</f>
        <v>#REF!</v>
      </c>
      <c r="E1914" s="39" t="e">
        <f t="shared" ref="E1914:AA1914" si="910">SUM(E1910:E1913)</f>
        <v>#REF!</v>
      </c>
      <c r="F1914" s="39" t="e">
        <f t="shared" si="910"/>
        <v>#REF!</v>
      </c>
      <c r="G1914" s="39" t="e">
        <f t="shared" si="910"/>
        <v>#REF!</v>
      </c>
      <c r="H1914" s="39" t="e">
        <f t="shared" si="910"/>
        <v>#REF!</v>
      </c>
      <c r="I1914" s="39" t="e">
        <f t="shared" si="910"/>
        <v>#REF!</v>
      </c>
      <c r="J1914" s="39" t="e">
        <f t="shared" si="910"/>
        <v>#REF!</v>
      </c>
      <c r="K1914" s="39" t="e">
        <f t="shared" si="910"/>
        <v>#REF!</v>
      </c>
      <c r="L1914" s="39" t="e">
        <f t="shared" si="910"/>
        <v>#REF!</v>
      </c>
      <c r="M1914" s="39" t="e">
        <f t="shared" si="910"/>
        <v>#REF!</v>
      </c>
      <c r="N1914" s="39" t="e">
        <f t="shared" si="910"/>
        <v>#REF!</v>
      </c>
      <c r="O1914" s="39" t="e">
        <f t="shared" si="910"/>
        <v>#REF!</v>
      </c>
      <c r="P1914" s="39" t="e">
        <f t="shared" si="910"/>
        <v>#REF!</v>
      </c>
      <c r="Q1914" s="39" t="e">
        <f t="shared" si="910"/>
        <v>#REF!</v>
      </c>
      <c r="R1914" s="39" t="e">
        <f t="shared" si="910"/>
        <v>#REF!</v>
      </c>
      <c r="S1914" s="39" t="e">
        <f t="shared" si="910"/>
        <v>#REF!</v>
      </c>
      <c r="T1914" s="39" t="e">
        <f t="shared" si="910"/>
        <v>#REF!</v>
      </c>
      <c r="U1914" s="39" t="e">
        <f t="shared" si="910"/>
        <v>#REF!</v>
      </c>
      <c r="V1914" s="39" t="e">
        <f t="shared" si="910"/>
        <v>#REF!</v>
      </c>
      <c r="W1914" s="39" t="e">
        <f t="shared" si="910"/>
        <v>#REF!</v>
      </c>
      <c r="X1914" s="39" t="e">
        <f t="shared" si="910"/>
        <v>#REF!</v>
      </c>
      <c r="Y1914" s="39" t="e">
        <f t="shared" si="910"/>
        <v>#REF!</v>
      </c>
      <c r="Z1914" s="39" t="e">
        <f t="shared" si="910"/>
        <v>#REF!</v>
      </c>
      <c r="AA1914" s="39" t="e">
        <f t="shared" si="910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1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2">B1915+B1914</f>
        <v>#REF!</v>
      </c>
      <c r="C1916" s="39" t="e">
        <f t="shared" si="912"/>
        <v>#REF!</v>
      </c>
      <c r="D1916" s="39" t="e">
        <f>D1915+D1914</f>
        <v>#REF!</v>
      </c>
      <c r="E1916" s="39" t="e">
        <f t="shared" ref="E1916:AA1916" si="913">E1915+E1914</f>
        <v>#REF!</v>
      </c>
      <c r="F1916" s="39" t="e">
        <f t="shared" si="913"/>
        <v>#REF!</v>
      </c>
      <c r="G1916" s="39" t="e">
        <f t="shared" si="913"/>
        <v>#REF!</v>
      </c>
      <c r="H1916" s="39" t="e">
        <f t="shared" si="913"/>
        <v>#REF!</v>
      </c>
      <c r="I1916" s="39" t="e">
        <f t="shared" si="913"/>
        <v>#REF!</v>
      </c>
      <c r="J1916" s="39" t="e">
        <f t="shared" si="913"/>
        <v>#REF!</v>
      </c>
      <c r="K1916" s="39" t="e">
        <f t="shared" si="913"/>
        <v>#REF!</v>
      </c>
      <c r="L1916" s="39" t="e">
        <f t="shared" si="913"/>
        <v>#REF!</v>
      </c>
      <c r="M1916" s="39" t="e">
        <f t="shared" si="913"/>
        <v>#REF!</v>
      </c>
      <c r="N1916" s="39" t="e">
        <f t="shared" si="913"/>
        <v>#REF!</v>
      </c>
      <c r="O1916" s="39" t="e">
        <f t="shared" si="913"/>
        <v>#REF!</v>
      </c>
      <c r="P1916" s="39" t="e">
        <f t="shared" si="913"/>
        <v>#REF!</v>
      </c>
      <c r="Q1916" s="39" t="e">
        <f t="shared" si="913"/>
        <v>#REF!</v>
      </c>
      <c r="R1916" s="39" t="e">
        <f t="shared" si="913"/>
        <v>#REF!</v>
      </c>
      <c r="S1916" s="39" t="e">
        <f t="shared" si="913"/>
        <v>#REF!</v>
      </c>
      <c r="T1916" s="39" t="e">
        <f t="shared" si="913"/>
        <v>#REF!</v>
      </c>
      <c r="U1916" s="39" t="e">
        <f t="shared" si="913"/>
        <v>#REF!</v>
      </c>
      <c r="V1916" s="39" t="e">
        <f t="shared" si="913"/>
        <v>#REF!</v>
      </c>
      <c r="W1916" s="39" t="e">
        <f t="shared" si="913"/>
        <v>#REF!</v>
      </c>
      <c r="X1916" s="39" t="e">
        <f t="shared" si="913"/>
        <v>#REF!</v>
      </c>
      <c r="Y1916" s="39" t="e">
        <f t="shared" si="913"/>
        <v>#REF!</v>
      </c>
      <c r="Z1916" s="39" t="e">
        <f t="shared" si="913"/>
        <v>#REF!</v>
      </c>
      <c r="AA1916" s="39" t="e">
        <f t="shared" si="913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4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4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4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5">SUM(B1920:B1923)</f>
        <v>#REF!</v>
      </c>
      <c r="C1924" s="39" t="e">
        <f t="shared" si="915"/>
        <v>#REF!</v>
      </c>
      <c r="D1924" s="39" t="e">
        <f>SUM(D1920:D1923)</f>
        <v>#REF!</v>
      </c>
      <c r="E1924" s="39" t="e">
        <f t="shared" ref="E1924:AA1924" si="916">SUM(E1920:E1923)</f>
        <v>#REF!</v>
      </c>
      <c r="F1924" s="39" t="e">
        <f t="shared" si="916"/>
        <v>#REF!</v>
      </c>
      <c r="G1924" s="39" t="e">
        <f t="shared" si="916"/>
        <v>#REF!</v>
      </c>
      <c r="H1924" s="39" t="e">
        <f t="shared" si="916"/>
        <v>#REF!</v>
      </c>
      <c r="I1924" s="39" t="e">
        <f t="shared" si="916"/>
        <v>#REF!</v>
      </c>
      <c r="J1924" s="39" t="e">
        <f t="shared" si="916"/>
        <v>#REF!</v>
      </c>
      <c r="K1924" s="39" t="e">
        <f t="shared" si="916"/>
        <v>#REF!</v>
      </c>
      <c r="L1924" s="39" t="e">
        <f t="shared" si="916"/>
        <v>#REF!</v>
      </c>
      <c r="M1924" s="39" t="e">
        <f t="shared" si="916"/>
        <v>#REF!</v>
      </c>
      <c r="N1924" s="39" t="e">
        <f t="shared" si="916"/>
        <v>#REF!</v>
      </c>
      <c r="O1924" s="39" t="e">
        <f t="shared" si="916"/>
        <v>#REF!</v>
      </c>
      <c r="P1924" s="39" t="e">
        <f t="shared" si="916"/>
        <v>#REF!</v>
      </c>
      <c r="Q1924" s="39" t="e">
        <f t="shared" si="916"/>
        <v>#REF!</v>
      </c>
      <c r="R1924" s="39" t="e">
        <f t="shared" si="916"/>
        <v>#REF!</v>
      </c>
      <c r="S1924" s="39" t="e">
        <f t="shared" si="916"/>
        <v>#REF!</v>
      </c>
      <c r="T1924" s="39" t="e">
        <f t="shared" si="916"/>
        <v>#REF!</v>
      </c>
      <c r="U1924" s="39" t="e">
        <f t="shared" si="916"/>
        <v>#REF!</v>
      </c>
      <c r="V1924" s="39" t="e">
        <f t="shared" si="916"/>
        <v>#REF!</v>
      </c>
      <c r="W1924" s="39" t="e">
        <f t="shared" si="916"/>
        <v>#REF!</v>
      </c>
      <c r="X1924" s="39" t="e">
        <f t="shared" si="916"/>
        <v>#REF!</v>
      </c>
      <c r="Y1924" s="39" t="e">
        <f t="shared" si="916"/>
        <v>#REF!</v>
      </c>
      <c r="Z1924" s="39" t="e">
        <f t="shared" si="916"/>
        <v>#REF!</v>
      </c>
      <c r="AA1924" s="39" t="e">
        <f t="shared" si="916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7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8">B1925+B1924</f>
        <v>#REF!</v>
      </c>
      <c r="C1926" s="39" t="e">
        <f t="shared" si="918"/>
        <v>#REF!</v>
      </c>
      <c r="D1926" s="39" t="e">
        <f>D1925+D1924</f>
        <v>#REF!</v>
      </c>
      <c r="E1926" s="39" t="e">
        <f t="shared" ref="E1926:AA1926" si="919">E1925+E1924</f>
        <v>#REF!</v>
      </c>
      <c r="F1926" s="39" t="e">
        <f t="shared" si="919"/>
        <v>#REF!</v>
      </c>
      <c r="G1926" s="39" t="e">
        <f t="shared" si="919"/>
        <v>#REF!</v>
      </c>
      <c r="H1926" s="39" t="e">
        <f t="shared" si="919"/>
        <v>#REF!</v>
      </c>
      <c r="I1926" s="39" t="e">
        <f t="shared" si="919"/>
        <v>#REF!</v>
      </c>
      <c r="J1926" s="39" t="e">
        <f t="shared" si="919"/>
        <v>#REF!</v>
      </c>
      <c r="K1926" s="39" t="e">
        <f t="shared" si="919"/>
        <v>#REF!</v>
      </c>
      <c r="L1926" s="39" t="e">
        <f t="shared" si="919"/>
        <v>#REF!</v>
      </c>
      <c r="M1926" s="39" t="e">
        <f t="shared" si="919"/>
        <v>#REF!</v>
      </c>
      <c r="N1926" s="39" t="e">
        <f t="shared" si="919"/>
        <v>#REF!</v>
      </c>
      <c r="O1926" s="39" t="e">
        <f t="shared" si="919"/>
        <v>#REF!</v>
      </c>
      <c r="P1926" s="39" t="e">
        <f t="shared" si="919"/>
        <v>#REF!</v>
      </c>
      <c r="Q1926" s="39" t="e">
        <f t="shared" si="919"/>
        <v>#REF!</v>
      </c>
      <c r="R1926" s="39" t="e">
        <f t="shared" si="919"/>
        <v>#REF!</v>
      </c>
      <c r="S1926" s="39" t="e">
        <f t="shared" si="919"/>
        <v>#REF!</v>
      </c>
      <c r="T1926" s="39" t="e">
        <f t="shared" si="919"/>
        <v>#REF!</v>
      </c>
      <c r="U1926" s="39" t="e">
        <f t="shared" si="919"/>
        <v>#REF!</v>
      </c>
      <c r="V1926" s="39" t="e">
        <f t="shared" si="919"/>
        <v>#REF!</v>
      </c>
      <c r="W1926" s="39" t="e">
        <f t="shared" si="919"/>
        <v>#REF!</v>
      </c>
      <c r="X1926" s="39" t="e">
        <f t="shared" si="919"/>
        <v>#REF!</v>
      </c>
      <c r="Y1926" s="39" t="e">
        <f t="shared" si="919"/>
        <v>#REF!</v>
      </c>
      <c r="Z1926" s="39" t="e">
        <f t="shared" si="919"/>
        <v>#REF!</v>
      </c>
      <c r="AA1926" s="39" t="e">
        <f t="shared" si="919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20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20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20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1">SUM(B1930:B1933)</f>
        <v>#REF!</v>
      </c>
      <c r="C1934" s="39" t="e">
        <f t="shared" si="921"/>
        <v>#REF!</v>
      </c>
      <c r="D1934" s="39" t="e">
        <f>SUM(D1930:D1933)</f>
        <v>#REF!</v>
      </c>
      <c r="E1934" s="39" t="e">
        <f t="shared" ref="E1934:AA1934" si="922">SUM(E1930:E1933)</f>
        <v>#REF!</v>
      </c>
      <c r="F1934" s="39" t="e">
        <f t="shared" si="922"/>
        <v>#REF!</v>
      </c>
      <c r="G1934" s="39" t="e">
        <f t="shared" si="922"/>
        <v>#REF!</v>
      </c>
      <c r="H1934" s="39" t="e">
        <f t="shared" si="922"/>
        <v>#REF!</v>
      </c>
      <c r="I1934" s="39" t="e">
        <f t="shared" si="922"/>
        <v>#REF!</v>
      </c>
      <c r="J1934" s="39" t="e">
        <f t="shared" si="922"/>
        <v>#REF!</v>
      </c>
      <c r="K1934" s="39" t="e">
        <f t="shared" si="922"/>
        <v>#REF!</v>
      </c>
      <c r="L1934" s="39" t="e">
        <f t="shared" si="922"/>
        <v>#REF!</v>
      </c>
      <c r="M1934" s="39" t="e">
        <f t="shared" si="922"/>
        <v>#REF!</v>
      </c>
      <c r="N1934" s="39" t="e">
        <f t="shared" si="922"/>
        <v>#REF!</v>
      </c>
      <c r="O1934" s="39" t="e">
        <f t="shared" si="922"/>
        <v>#REF!</v>
      </c>
      <c r="P1934" s="39" t="e">
        <f t="shared" si="922"/>
        <v>#REF!</v>
      </c>
      <c r="Q1934" s="39" t="e">
        <f t="shared" si="922"/>
        <v>#REF!</v>
      </c>
      <c r="R1934" s="39" t="e">
        <f t="shared" si="922"/>
        <v>#REF!</v>
      </c>
      <c r="S1934" s="39" t="e">
        <f t="shared" si="922"/>
        <v>#REF!</v>
      </c>
      <c r="T1934" s="39" t="e">
        <f t="shared" si="922"/>
        <v>#REF!</v>
      </c>
      <c r="U1934" s="39" t="e">
        <f t="shared" si="922"/>
        <v>#REF!</v>
      </c>
      <c r="V1934" s="39" t="e">
        <f t="shared" si="922"/>
        <v>#REF!</v>
      </c>
      <c r="W1934" s="39" t="e">
        <f t="shared" si="922"/>
        <v>#REF!</v>
      </c>
      <c r="X1934" s="39" t="e">
        <f t="shared" si="922"/>
        <v>#REF!</v>
      </c>
      <c r="Y1934" s="39" t="e">
        <f t="shared" si="922"/>
        <v>#REF!</v>
      </c>
      <c r="Z1934" s="39" t="e">
        <f t="shared" si="922"/>
        <v>#REF!</v>
      </c>
      <c r="AA1934" s="39" t="e">
        <f t="shared" si="922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3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4">B1935+B1934</f>
        <v>#REF!</v>
      </c>
      <c r="C1936" s="39" t="e">
        <f t="shared" si="924"/>
        <v>#REF!</v>
      </c>
      <c r="D1936" s="39" t="e">
        <f>D1935+D1934</f>
        <v>#REF!</v>
      </c>
      <c r="E1936" s="39" t="e">
        <f t="shared" ref="E1936:AA1936" si="925">E1935+E1934</f>
        <v>#REF!</v>
      </c>
      <c r="F1936" s="39" t="e">
        <f t="shared" si="925"/>
        <v>#REF!</v>
      </c>
      <c r="G1936" s="39" t="e">
        <f t="shared" si="925"/>
        <v>#REF!</v>
      </c>
      <c r="H1936" s="39" t="e">
        <f t="shared" si="925"/>
        <v>#REF!</v>
      </c>
      <c r="I1936" s="39" t="e">
        <f t="shared" si="925"/>
        <v>#REF!</v>
      </c>
      <c r="J1936" s="39" t="e">
        <f t="shared" si="925"/>
        <v>#REF!</v>
      </c>
      <c r="K1936" s="39" t="e">
        <f t="shared" si="925"/>
        <v>#REF!</v>
      </c>
      <c r="L1936" s="39" t="e">
        <f t="shared" si="925"/>
        <v>#REF!</v>
      </c>
      <c r="M1936" s="39" t="e">
        <f t="shared" si="925"/>
        <v>#REF!</v>
      </c>
      <c r="N1936" s="39" t="e">
        <f t="shared" si="925"/>
        <v>#REF!</v>
      </c>
      <c r="O1936" s="39" t="e">
        <f t="shared" si="925"/>
        <v>#REF!</v>
      </c>
      <c r="P1936" s="39" t="e">
        <f t="shared" si="925"/>
        <v>#REF!</v>
      </c>
      <c r="Q1936" s="39" t="e">
        <f t="shared" si="925"/>
        <v>#REF!</v>
      </c>
      <c r="R1936" s="39" t="e">
        <f t="shared" si="925"/>
        <v>#REF!</v>
      </c>
      <c r="S1936" s="39" t="e">
        <f t="shared" si="925"/>
        <v>#REF!</v>
      </c>
      <c r="T1936" s="39" t="e">
        <f t="shared" si="925"/>
        <v>#REF!</v>
      </c>
      <c r="U1936" s="39" t="e">
        <f t="shared" si="925"/>
        <v>#REF!</v>
      </c>
      <c r="V1936" s="39" t="e">
        <f t="shared" si="925"/>
        <v>#REF!</v>
      </c>
      <c r="W1936" s="39" t="e">
        <f t="shared" si="925"/>
        <v>#REF!</v>
      </c>
      <c r="X1936" s="39" t="e">
        <f t="shared" si="925"/>
        <v>#REF!</v>
      </c>
      <c r="Y1936" s="39" t="e">
        <f t="shared" si="925"/>
        <v>#REF!</v>
      </c>
      <c r="Z1936" s="39" t="e">
        <f t="shared" si="925"/>
        <v>#REF!</v>
      </c>
      <c r="AA1936" s="39" t="e">
        <f t="shared" si="925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6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6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6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7">SUM(B1940:B1943)</f>
        <v>#REF!</v>
      </c>
      <c r="C1944" s="39" t="e">
        <f t="shared" si="927"/>
        <v>#REF!</v>
      </c>
      <c r="D1944" s="39" t="e">
        <f>SUM(D1940:D1943)</f>
        <v>#REF!</v>
      </c>
      <c r="E1944" s="39" t="e">
        <f t="shared" ref="E1944:AA1944" si="928">SUM(E1940:E1943)</f>
        <v>#REF!</v>
      </c>
      <c r="F1944" s="39" t="e">
        <f t="shared" si="928"/>
        <v>#REF!</v>
      </c>
      <c r="G1944" s="39" t="e">
        <f t="shared" si="928"/>
        <v>#REF!</v>
      </c>
      <c r="H1944" s="39" t="e">
        <f t="shared" si="928"/>
        <v>#REF!</v>
      </c>
      <c r="I1944" s="39" t="e">
        <f t="shared" si="928"/>
        <v>#REF!</v>
      </c>
      <c r="J1944" s="39" t="e">
        <f t="shared" si="928"/>
        <v>#REF!</v>
      </c>
      <c r="K1944" s="39" t="e">
        <f t="shared" si="928"/>
        <v>#REF!</v>
      </c>
      <c r="L1944" s="39" t="e">
        <f t="shared" si="928"/>
        <v>#REF!</v>
      </c>
      <c r="M1944" s="39" t="e">
        <f t="shared" si="928"/>
        <v>#REF!</v>
      </c>
      <c r="N1944" s="39" t="e">
        <f t="shared" si="928"/>
        <v>#REF!</v>
      </c>
      <c r="O1944" s="39" t="e">
        <f t="shared" si="928"/>
        <v>#REF!</v>
      </c>
      <c r="P1944" s="39" t="e">
        <f t="shared" si="928"/>
        <v>#REF!</v>
      </c>
      <c r="Q1944" s="39" t="e">
        <f t="shared" si="928"/>
        <v>#REF!</v>
      </c>
      <c r="R1944" s="39" t="e">
        <f t="shared" si="928"/>
        <v>#REF!</v>
      </c>
      <c r="S1944" s="39" t="e">
        <f t="shared" si="928"/>
        <v>#REF!</v>
      </c>
      <c r="T1944" s="39" t="e">
        <f t="shared" si="928"/>
        <v>#REF!</v>
      </c>
      <c r="U1944" s="39" t="e">
        <f t="shared" si="928"/>
        <v>#REF!</v>
      </c>
      <c r="V1944" s="39" t="e">
        <f t="shared" si="928"/>
        <v>#REF!</v>
      </c>
      <c r="W1944" s="39" t="e">
        <f t="shared" si="928"/>
        <v>#REF!</v>
      </c>
      <c r="X1944" s="39" t="e">
        <f t="shared" si="928"/>
        <v>#REF!</v>
      </c>
      <c r="Y1944" s="39" t="e">
        <f t="shared" si="928"/>
        <v>#REF!</v>
      </c>
      <c r="Z1944" s="39" t="e">
        <f t="shared" si="928"/>
        <v>#REF!</v>
      </c>
      <c r="AA1944" s="39" t="e">
        <f t="shared" si="928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9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30">B1945+B1944</f>
        <v>#REF!</v>
      </c>
      <c r="C1946" s="39" t="e">
        <f t="shared" si="930"/>
        <v>#REF!</v>
      </c>
      <c r="D1946" s="39" t="e">
        <f>D1945+D1944</f>
        <v>#REF!</v>
      </c>
      <c r="E1946" s="39" t="e">
        <f t="shared" ref="E1946:AA1946" si="931">E1945+E1944</f>
        <v>#REF!</v>
      </c>
      <c r="F1946" s="39" t="e">
        <f t="shared" si="931"/>
        <v>#REF!</v>
      </c>
      <c r="G1946" s="39" t="e">
        <f t="shared" si="931"/>
        <v>#REF!</v>
      </c>
      <c r="H1946" s="39" t="e">
        <f t="shared" si="931"/>
        <v>#REF!</v>
      </c>
      <c r="I1946" s="39" t="e">
        <f t="shared" si="931"/>
        <v>#REF!</v>
      </c>
      <c r="J1946" s="39" t="e">
        <f t="shared" si="931"/>
        <v>#REF!</v>
      </c>
      <c r="K1946" s="39" t="e">
        <f t="shared" si="931"/>
        <v>#REF!</v>
      </c>
      <c r="L1946" s="39" t="e">
        <f t="shared" si="931"/>
        <v>#REF!</v>
      </c>
      <c r="M1946" s="39" t="e">
        <f t="shared" si="931"/>
        <v>#REF!</v>
      </c>
      <c r="N1946" s="39" t="e">
        <f t="shared" si="931"/>
        <v>#REF!</v>
      </c>
      <c r="O1946" s="39" t="e">
        <f t="shared" si="931"/>
        <v>#REF!</v>
      </c>
      <c r="P1946" s="39" t="e">
        <f t="shared" si="931"/>
        <v>#REF!</v>
      </c>
      <c r="Q1946" s="39" t="e">
        <f t="shared" si="931"/>
        <v>#REF!</v>
      </c>
      <c r="R1946" s="39" t="e">
        <f t="shared" si="931"/>
        <v>#REF!</v>
      </c>
      <c r="S1946" s="39" t="e">
        <f t="shared" si="931"/>
        <v>#REF!</v>
      </c>
      <c r="T1946" s="39" t="e">
        <f t="shared" si="931"/>
        <v>#REF!</v>
      </c>
      <c r="U1946" s="39" t="e">
        <f t="shared" si="931"/>
        <v>#REF!</v>
      </c>
      <c r="V1946" s="39" t="e">
        <f t="shared" si="931"/>
        <v>#REF!</v>
      </c>
      <c r="W1946" s="39" t="e">
        <f t="shared" si="931"/>
        <v>#REF!</v>
      </c>
      <c r="X1946" s="39" t="e">
        <f t="shared" si="931"/>
        <v>#REF!</v>
      </c>
      <c r="Y1946" s="39" t="e">
        <f t="shared" si="931"/>
        <v>#REF!</v>
      </c>
      <c r="Z1946" s="39" t="e">
        <f t="shared" si="931"/>
        <v>#REF!</v>
      </c>
      <c r="AA1946" s="39" t="e">
        <f t="shared" si="931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2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2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2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3">SUM(B1950:B1953)</f>
        <v>#REF!</v>
      </c>
      <c r="C1954" s="39" t="e">
        <f t="shared" si="933"/>
        <v>#REF!</v>
      </c>
      <c r="D1954" s="39" t="e">
        <f>SUM(D1950:D1953)</f>
        <v>#REF!</v>
      </c>
      <c r="E1954" s="39" t="e">
        <f t="shared" ref="E1954:AA1954" si="934">SUM(E1950:E1953)</f>
        <v>#REF!</v>
      </c>
      <c r="F1954" s="39" t="e">
        <f t="shared" si="934"/>
        <v>#REF!</v>
      </c>
      <c r="G1954" s="39" t="e">
        <f t="shared" si="934"/>
        <v>#REF!</v>
      </c>
      <c r="H1954" s="39" t="e">
        <f t="shared" si="934"/>
        <v>#REF!</v>
      </c>
      <c r="I1954" s="39" t="e">
        <f t="shared" si="934"/>
        <v>#REF!</v>
      </c>
      <c r="J1954" s="39" t="e">
        <f t="shared" si="934"/>
        <v>#REF!</v>
      </c>
      <c r="K1954" s="39" t="e">
        <f t="shared" si="934"/>
        <v>#REF!</v>
      </c>
      <c r="L1954" s="39" t="e">
        <f t="shared" si="934"/>
        <v>#REF!</v>
      </c>
      <c r="M1954" s="39" t="e">
        <f t="shared" si="934"/>
        <v>#REF!</v>
      </c>
      <c r="N1954" s="39" t="e">
        <f t="shared" si="934"/>
        <v>#REF!</v>
      </c>
      <c r="O1954" s="39" t="e">
        <f t="shared" si="934"/>
        <v>#REF!</v>
      </c>
      <c r="P1954" s="39" t="e">
        <f t="shared" si="934"/>
        <v>#REF!</v>
      </c>
      <c r="Q1954" s="39" t="e">
        <f t="shared" si="934"/>
        <v>#REF!</v>
      </c>
      <c r="R1954" s="39" t="e">
        <f t="shared" si="934"/>
        <v>#REF!</v>
      </c>
      <c r="S1954" s="39" t="e">
        <f t="shared" si="934"/>
        <v>#REF!</v>
      </c>
      <c r="T1954" s="39" t="e">
        <f t="shared" si="934"/>
        <v>#REF!</v>
      </c>
      <c r="U1954" s="39" t="e">
        <f t="shared" si="934"/>
        <v>#REF!</v>
      </c>
      <c r="V1954" s="39" t="e">
        <f t="shared" si="934"/>
        <v>#REF!</v>
      </c>
      <c r="W1954" s="39" t="e">
        <f t="shared" si="934"/>
        <v>#REF!</v>
      </c>
      <c r="X1954" s="39" t="e">
        <f t="shared" si="934"/>
        <v>#REF!</v>
      </c>
      <c r="Y1954" s="39" t="e">
        <f t="shared" si="934"/>
        <v>#REF!</v>
      </c>
      <c r="Z1954" s="39" t="e">
        <f t="shared" si="934"/>
        <v>#REF!</v>
      </c>
      <c r="AA1954" s="39" t="e">
        <f t="shared" si="934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5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6">B1955+B1954</f>
        <v>#REF!</v>
      </c>
      <c r="C1956" s="39" t="e">
        <f t="shared" si="936"/>
        <v>#REF!</v>
      </c>
      <c r="D1956" s="39" t="e">
        <f>D1955+D1954</f>
        <v>#REF!</v>
      </c>
      <c r="E1956" s="39" t="e">
        <f t="shared" ref="E1956:AA1956" si="937">E1955+E1954</f>
        <v>#REF!</v>
      </c>
      <c r="F1956" s="39" t="e">
        <f t="shared" si="937"/>
        <v>#REF!</v>
      </c>
      <c r="G1956" s="39" t="e">
        <f t="shared" si="937"/>
        <v>#REF!</v>
      </c>
      <c r="H1956" s="39" t="e">
        <f t="shared" si="937"/>
        <v>#REF!</v>
      </c>
      <c r="I1956" s="39" t="e">
        <f t="shared" si="937"/>
        <v>#REF!</v>
      </c>
      <c r="J1956" s="39" t="e">
        <f t="shared" si="937"/>
        <v>#REF!</v>
      </c>
      <c r="K1956" s="39" t="e">
        <f t="shared" si="937"/>
        <v>#REF!</v>
      </c>
      <c r="L1956" s="39" t="e">
        <f t="shared" si="937"/>
        <v>#REF!</v>
      </c>
      <c r="M1956" s="39" t="e">
        <f t="shared" si="937"/>
        <v>#REF!</v>
      </c>
      <c r="N1956" s="39" t="e">
        <f t="shared" si="937"/>
        <v>#REF!</v>
      </c>
      <c r="O1956" s="39" t="e">
        <f t="shared" si="937"/>
        <v>#REF!</v>
      </c>
      <c r="P1956" s="39" t="e">
        <f t="shared" si="937"/>
        <v>#REF!</v>
      </c>
      <c r="Q1956" s="39" t="e">
        <f t="shared" si="937"/>
        <v>#REF!</v>
      </c>
      <c r="R1956" s="39" t="e">
        <f t="shared" si="937"/>
        <v>#REF!</v>
      </c>
      <c r="S1956" s="39" t="e">
        <f t="shared" si="937"/>
        <v>#REF!</v>
      </c>
      <c r="T1956" s="39" t="e">
        <f t="shared" si="937"/>
        <v>#REF!</v>
      </c>
      <c r="U1956" s="39" t="e">
        <f t="shared" si="937"/>
        <v>#REF!</v>
      </c>
      <c r="V1956" s="39" t="e">
        <f t="shared" si="937"/>
        <v>#REF!</v>
      </c>
      <c r="W1956" s="39" t="e">
        <f t="shared" si="937"/>
        <v>#REF!</v>
      </c>
      <c r="X1956" s="39" t="e">
        <f t="shared" si="937"/>
        <v>#REF!</v>
      </c>
      <c r="Y1956" s="39" t="e">
        <f t="shared" si="937"/>
        <v>#REF!</v>
      </c>
      <c r="Z1956" s="39" t="e">
        <f t="shared" si="937"/>
        <v>#REF!</v>
      </c>
      <c r="AA1956" s="39" t="e">
        <f t="shared" si="937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8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8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8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9">SUM(B1960:B1963)</f>
        <v>#REF!</v>
      </c>
      <c r="C1964" s="39" t="e">
        <f t="shared" si="939"/>
        <v>#REF!</v>
      </c>
      <c r="D1964" s="39" t="e">
        <f>SUM(D1960:D1963)</f>
        <v>#REF!</v>
      </c>
      <c r="E1964" s="39" t="e">
        <f t="shared" ref="E1964:AA1964" si="940">SUM(E1960:E1963)</f>
        <v>#REF!</v>
      </c>
      <c r="F1964" s="39" t="e">
        <f t="shared" si="940"/>
        <v>#REF!</v>
      </c>
      <c r="G1964" s="39" t="e">
        <f t="shared" si="940"/>
        <v>#REF!</v>
      </c>
      <c r="H1964" s="39" t="e">
        <f t="shared" si="940"/>
        <v>#REF!</v>
      </c>
      <c r="I1964" s="39" t="e">
        <f t="shared" si="940"/>
        <v>#REF!</v>
      </c>
      <c r="J1964" s="39" t="e">
        <f t="shared" si="940"/>
        <v>#REF!</v>
      </c>
      <c r="K1964" s="39" t="e">
        <f t="shared" si="940"/>
        <v>#REF!</v>
      </c>
      <c r="L1964" s="39" t="e">
        <f t="shared" si="940"/>
        <v>#REF!</v>
      </c>
      <c r="M1964" s="39" t="e">
        <f t="shared" si="940"/>
        <v>#REF!</v>
      </c>
      <c r="N1964" s="39" t="e">
        <f t="shared" si="940"/>
        <v>#REF!</v>
      </c>
      <c r="O1964" s="39" t="e">
        <f t="shared" si="940"/>
        <v>#REF!</v>
      </c>
      <c r="P1964" s="39" t="e">
        <f t="shared" si="940"/>
        <v>#REF!</v>
      </c>
      <c r="Q1964" s="39" t="e">
        <f t="shared" si="940"/>
        <v>#REF!</v>
      </c>
      <c r="R1964" s="39" t="e">
        <f t="shared" si="940"/>
        <v>#REF!</v>
      </c>
      <c r="S1964" s="39" t="e">
        <f t="shared" si="940"/>
        <v>#REF!</v>
      </c>
      <c r="T1964" s="39" t="e">
        <f t="shared" si="940"/>
        <v>#REF!</v>
      </c>
      <c r="U1964" s="39" t="e">
        <f t="shared" si="940"/>
        <v>#REF!</v>
      </c>
      <c r="V1964" s="39" t="e">
        <f t="shared" si="940"/>
        <v>#REF!</v>
      </c>
      <c r="W1964" s="39" t="e">
        <f t="shared" si="940"/>
        <v>#REF!</v>
      </c>
      <c r="X1964" s="39" t="e">
        <f t="shared" si="940"/>
        <v>#REF!</v>
      </c>
      <c r="Y1964" s="39" t="e">
        <f t="shared" si="940"/>
        <v>#REF!</v>
      </c>
      <c r="Z1964" s="39" t="e">
        <f t="shared" si="940"/>
        <v>#REF!</v>
      </c>
      <c r="AA1964" s="39" t="e">
        <f t="shared" si="940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1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2">B1965+B1964</f>
        <v>#REF!</v>
      </c>
      <c r="C1966" s="39" t="e">
        <f t="shared" si="942"/>
        <v>#REF!</v>
      </c>
      <c r="D1966" s="39" t="e">
        <f>D1965+D1964</f>
        <v>#REF!</v>
      </c>
      <c r="E1966" s="39" t="e">
        <f t="shared" ref="E1966:AA1966" si="943">E1965+E1964</f>
        <v>#REF!</v>
      </c>
      <c r="F1966" s="39" t="e">
        <f t="shared" si="943"/>
        <v>#REF!</v>
      </c>
      <c r="G1966" s="39" t="e">
        <f t="shared" si="943"/>
        <v>#REF!</v>
      </c>
      <c r="H1966" s="39" t="e">
        <f t="shared" si="943"/>
        <v>#REF!</v>
      </c>
      <c r="I1966" s="39" t="e">
        <f t="shared" si="943"/>
        <v>#REF!</v>
      </c>
      <c r="J1966" s="39" t="e">
        <f t="shared" si="943"/>
        <v>#REF!</v>
      </c>
      <c r="K1966" s="39" t="e">
        <f t="shared" si="943"/>
        <v>#REF!</v>
      </c>
      <c r="L1966" s="39" t="e">
        <f t="shared" si="943"/>
        <v>#REF!</v>
      </c>
      <c r="M1966" s="39" t="e">
        <f t="shared" si="943"/>
        <v>#REF!</v>
      </c>
      <c r="N1966" s="39" t="e">
        <f t="shared" si="943"/>
        <v>#REF!</v>
      </c>
      <c r="O1966" s="39" t="e">
        <f t="shared" si="943"/>
        <v>#REF!</v>
      </c>
      <c r="P1966" s="39" t="e">
        <f t="shared" si="943"/>
        <v>#REF!</v>
      </c>
      <c r="Q1966" s="39" t="e">
        <f t="shared" si="943"/>
        <v>#REF!</v>
      </c>
      <c r="R1966" s="39" t="e">
        <f t="shared" si="943"/>
        <v>#REF!</v>
      </c>
      <c r="S1966" s="39" t="e">
        <f t="shared" si="943"/>
        <v>#REF!</v>
      </c>
      <c r="T1966" s="39" t="e">
        <f t="shared" si="943"/>
        <v>#REF!</v>
      </c>
      <c r="U1966" s="39" t="e">
        <f t="shared" si="943"/>
        <v>#REF!</v>
      </c>
      <c r="V1966" s="39" t="e">
        <f t="shared" si="943"/>
        <v>#REF!</v>
      </c>
      <c r="W1966" s="39" t="e">
        <f t="shared" si="943"/>
        <v>#REF!</v>
      </c>
      <c r="X1966" s="39" t="e">
        <f t="shared" si="943"/>
        <v>#REF!</v>
      </c>
      <c r="Y1966" s="39" t="e">
        <f t="shared" si="943"/>
        <v>#REF!</v>
      </c>
      <c r="Z1966" s="39" t="e">
        <f t="shared" si="943"/>
        <v>#REF!</v>
      </c>
      <c r="AA1966" s="39" t="e">
        <f t="shared" si="943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4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4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4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5">SUM(B1970:B1973)</f>
        <v>#REF!</v>
      </c>
      <c r="C1974" s="39" t="e">
        <f t="shared" si="945"/>
        <v>#REF!</v>
      </c>
      <c r="D1974" s="39" t="e">
        <f>SUM(D1970:D1973)</f>
        <v>#REF!</v>
      </c>
      <c r="E1974" s="39" t="e">
        <f t="shared" ref="E1974:AA1974" si="946">SUM(E1970:E1973)</f>
        <v>#REF!</v>
      </c>
      <c r="F1974" s="39" t="e">
        <f t="shared" si="946"/>
        <v>#REF!</v>
      </c>
      <c r="G1974" s="39" t="e">
        <f t="shared" si="946"/>
        <v>#REF!</v>
      </c>
      <c r="H1974" s="39" t="e">
        <f t="shared" si="946"/>
        <v>#REF!</v>
      </c>
      <c r="I1974" s="39" t="e">
        <f t="shared" si="946"/>
        <v>#REF!</v>
      </c>
      <c r="J1974" s="39" t="e">
        <f t="shared" si="946"/>
        <v>#REF!</v>
      </c>
      <c r="K1974" s="39" t="e">
        <f t="shared" si="946"/>
        <v>#REF!</v>
      </c>
      <c r="L1974" s="39" t="e">
        <f t="shared" si="946"/>
        <v>#REF!</v>
      </c>
      <c r="M1974" s="39" t="e">
        <f t="shared" si="946"/>
        <v>#REF!</v>
      </c>
      <c r="N1974" s="39" t="e">
        <f t="shared" si="946"/>
        <v>#REF!</v>
      </c>
      <c r="O1974" s="39" t="e">
        <f t="shared" si="946"/>
        <v>#REF!</v>
      </c>
      <c r="P1974" s="39" t="e">
        <f t="shared" si="946"/>
        <v>#REF!</v>
      </c>
      <c r="Q1974" s="39" t="e">
        <f t="shared" si="946"/>
        <v>#REF!</v>
      </c>
      <c r="R1974" s="39" t="e">
        <f t="shared" si="946"/>
        <v>#REF!</v>
      </c>
      <c r="S1974" s="39" t="e">
        <f t="shared" si="946"/>
        <v>#REF!</v>
      </c>
      <c r="T1974" s="39" t="e">
        <f t="shared" si="946"/>
        <v>#REF!</v>
      </c>
      <c r="U1974" s="39" t="e">
        <f t="shared" si="946"/>
        <v>#REF!</v>
      </c>
      <c r="V1974" s="39" t="e">
        <f t="shared" si="946"/>
        <v>#REF!</v>
      </c>
      <c r="W1974" s="39" t="e">
        <f t="shared" si="946"/>
        <v>#REF!</v>
      </c>
      <c r="X1974" s="39" t="e">
        <f t="shared" si="946"/>
        <v>#REF!</v>
      </c>
      <c r="Y1974" s="39" t="e">
        <f t="shared" si="946"/>
        <v>#REF!</v>
      </c>
      <c r="Z1974" s="39" t="e">
        <f t="shared" si="946"/>
        <v>#REF!</v>
      </c>
      <c r="AA1974" s="39" t="e">
        <f t="shared" si="946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7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8">B1975+B1974</f>
        <v>#REF!</v>
      </c>
      <c r="C1976" s="39" t="e">
        <f t="shared" si="948"/>
        <v>#REF!</v>
      </c>
      <c r="D1976" s="39" t="e">
        <f>D1975+D1974</f>
        <v>#REF!</v>
      </c>
      <c r="E1976" s="39" t="e">
        <f t="shared" ref="E1976:AA1976" si="949">E1975+E1974</f>
        <v>#REF!</v>
      </c>
      <c r="F1976" s="39" t="e">
        <f t="shared" si="949"/>
        <v>#REF!</v>
      </c>
      <c r="G1976" s="39" t="e">
        <f t="shared" si="949"/>
        <v>#REF!</v>
      </c>
      <c r="H1976" s="39" t="e">
        <f t="shared" si="949"/>
        <v>#REF!</v>
      </c>
      <c r="I1976" s="39" t="e">
        <f t="shared" si="949"/>
        <v>#REF!</v>
      </c>
      <c r="J1976" s="39" t="e">
        <f t="shared" si="949"/>
        <v>#REF!</v>
      </c>
      <c r="K1976" s="39" t="e">
        <f t="shared" si="949"/>
        <v>#REF!</v>
      </c>
      <c r="L1976" s="39" t="e">
        <f t="shared" si="949"/>
        <v>#REF!</v>
      </c>
      <c r="M1976" s="39" t="e">
        <f t="shared" si="949"/>
        <v>#REF!</v>
      </c>
      <c r="N1976" s="39" t="e">
        <f t="shared" si="949"/>
        <v>#REF!</v>
      </c>
      <c r="O1976" s="39" t="e">
        <f t="shared" si="949"/>
        <v>#REF!</v>
      </c>
      <c r="P1976" s="39" t="e">
        <f t="shared" si="949"/>
        <v>#REF!</v>
      </c>
      <c r="Q1976" s="39" t="e">
        <f t="shared" si="949"/>
        <v>#REF!</v>
      </c>
      <c r="R1976" s="39" t="e">
        <f t="shared" si="949"/>
        <v>#REF!</v>
      </c>
      <c r="S1976" s="39" t="e">
        <f t="shared" si="949"/>
        <v>#REF!</v>
      </c>
      <c r="T1976" s="39" t="e">
        <f t="shared" si="949"/>
        <v>#REF!</v>
      </c>
      <c r="U1976" s="39" t="e">
        <f t="shared" si="949"/>
        <v>#REF!</v>
      </c>
      <c r="V1976" s="39" t="e">
        <f t="shared" si="949"/>
        <v>#REF!</v>
      </c>
      <c r="W1976" s="39" t="e">
        <f t="shared" si="949"/>
        <v>#REF!</v>
      </c>
      <c r="X1976" s="39" t="e">
        <f t="shared" si="949"/>
        <v>#REF!</v>
      </c>
      <c r="Y1976" s="39" t="e">
        <f t="shared" si="949"/>
        <v>#REF!</v>
      </c>
      <c r="Z1976" s="39" t="e">
        <f t="shared" si="949"/>
        <v>#REF!</v>
      </c>
      <c r="AA1976" s="39" t="e">
        <f t="shared" si="949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50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50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50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1">SUM(B1980:B1983)</f>
        <v>#REF!</v>
      </c>
      <c r="C1984" s="39" t="e">
        <f t="shared" si="951"/>
        <v>#REF!</v>
      </c>
      <c r="D1984" s="39" t="e">
        <f>SUM(D1980:D1983)</f>
        <v>#REF!</v>
      </c>
      <c r="E1984" s="39" t="e">
        <f t="shared" ref="E1984:AA1984" si="952">SUM(E1980:E1983)</f>
        <v>#REF!</v>
      </c>
      <c r="F1984" s="39" t="e">
        <f t="shared" si="952"/>
        <v>#REF!</v>
      </c>
      <c r="G1984" s="39" t="e">
        <f t="shared" si="952"/>
        <v>#REF!</v>
      </c>
      <c r="H1984" s="39" t="e">
        <f t="shared" si="952"/>
        <v>#REF!</v>
      </c>
      <c r="I1984" s="39" t="e">
        <f t="shared" si="952"/>
        <v>#REF!</v>
      </c>
      <c r="J1984" s="39" t="e">
        <f t="shared" si="952"/>
        <v>#REF!</v>
      </c>
      <c r="K1984" s="39" t="e">
        <f t="shared" si="952"/>
        <v>#REF!</v>
      </c>
      <c r="L1984" s="39" t="e">
        <f t="shared" si="952"/>
        <v>#REF!</v>
      </c>
      <c r="M1984" s="39" t="e">
        <f t="shared" si="952"/>
        <v>#REF!</v>
      </c>
      <c r="N1984" s="39" t="e">
        <f t="shared" si="952"/>
        <v>#REF!</v>
      </c>
      <c r="O1984" s="39" t="e">
        <f t="shared" si="952"/>
        <v>#REF!</v>
      </c>
      <c r="P1984" s="39" t="e">
        <f t="shared" si="952"/>
        <v>#REF!</v>
      </c>
      <c r="Q1984" s="39" t="e">
        <f t="shared" si="952"/>
        <v>#REF!</v>
      </c>
      <c r="R1984" s="39" t="e">
        <f t="shared" si="952"/>
        <v>#REF!</v>
      </c>
      <c r="S1984" s="39" t="e">
        <f t="shared" si="952"/>
        <v>#REF!</v>
      </c>
      <c r="T1984" s="39" t="e">
        <f t="shared" si="952"/>
        <v>#REF!</v>
      </c>
      <c r="U1984" s="39" t="e">
        <f t="shared" si="952"/>
        <v>#REF!</v>
      </c>
      <c r="V1984" s="39" t="e">
        <f t="shared" si="952"/>
        <v>#REF!</v>
      </c>
      <c r="W1984" s="39" t="e">
        <f t="shared" si="952"/>
        <v>#REF!</v>
      </c>
      <c r="X1984" s="39" t="e">
        <f t="shared" si="952"/>
        <v>#REF!</v>
      </c>
      <c r="Y1984" s="39" t="e">
        <f t="shared" si="952"/>
        <v>#REF!</v>
      </c>
      <c r="Z1984" s="39" t="e">
        <f t="shared" si="952"/>
        <v>#REF!</v>
      </c>
      <c r="AA1984" s="39" t="e">
        <f t="shared" si="952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3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4">B1985+B1984</f>
        <v>#REF!</v>
      </c>
      <c r="C1986" s="39" t="e">
        <f t="shared" si="954"/>
        <v>#REF!</v>
      </c>
      <c r="D1986" s="39" t="e">
        <f>D1985+D1984</f>
        <v>#REF!</v>
      </c>
      <c r="E1986" s="39" t="e">
        <f t="shared" ref="E1986:AA1986" si="955">E1985+E1984</f>
        <v>#REF!</v>
      </c>
      <c r="F1986" s="39" t="e">
        <f t="shared" si="955"/>
        <v>#REF!</v>
      </c>
      <c r="G1986" s="39" t="e">
        <f t="shared" si="955"/>
        <v>#REF!</v>
      </c>
      <c r="H1986" s="39" t="e">
        <f t="shared" si="955"/>
        <v>#REF!</v>
      </c>
      <c r="I1986" s="39" t="e">
        <f t="shared" si="955"/>
        <v>#REF!</v>
      </c>
      <c r="J1986" s="39" t="e">
        <f t="shared" si="955"/>
        <v>#REF!</v>
      </c>
      <c r="K1986" s="39" t="e">
        <f t="shared" si="955"/>
        <v>#REF!</v>
      </c>
      <c r="L1986" s="39" t="e">
        <f t="shared" si="955"/>
        <v>#REF!</v>
      </c>
      <c r="M1986" s="39" t="e">
        <f t="shared" si="955"/>
        <v>#REF!</v>
      </c>
      <c r="N1986" s="39" t="e">
        <f t="shared" si="955"/>
        <v>#REF!</v>
      </c>
      <c r="O1986" s="39" t="e">
        <f t="shared" si="955"/>
        <v>#REF!</v>
      </c>
      <c r="P1986" s="39" t="e">
        <f t="shared" si="955"/>
        <v>#REF!</v>
      </c>
      <c r="Q1986" s="39" t="e">
        <f t="shared" si="955"/>
        <v>#REF!</v>
      </c>
      <c r="R1986" s="39" t="e">
        <f t="shared" si="955"/>
        <v>#REF!</v>
      </c>
      <c r="S1986" s="39" t="e">
        <f t="shared" si="955"/>
        <v>#REF!</v>
      </c>
      <c r="T1986" s="39" t="e">
        <f t="shared" si="955"/>
        <v>#REF!</v>
      </c>
      <c r="U1986" s="39" t="e">
        <f t="shared" si="955"/>
        <v>#REF!</v>
      </c>
      <c r="V1986" s="39" t="e">
        <f t="shared" si="955"/>
        <v>#REF!</v>
      </c>
      <c r="W1986" s="39" t="e">
        <f t="shared" si="955"/>
        <v>#REF!</v>
      </c>
      <c r="X1986" s="39" t="e">
        <f t="shared" si="955"/>
        <v>#REF!</v>
      </c>
      <c r="Y1986" s="39" t="e">
        <f t="shared" si="955"/>
        <v>#REF!</v>
      </c>
      <c r="Z1986" s="39" t="e">
        <f t="shared" si="955"/>
        <v>#REF!</v>
      </c>
      <c r="AA1986" s="39" t="e">
        <f t="shared" si="955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6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6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6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7">SUM(B1990:B1993)</f>
        <v>#REF!</v>
      </c>
      <c r="C1994" s="39" t="e">
        <f t="shared" si="957"/>
        <v>#REF!</v>
      </c>
      <c r="D1994" s="39" t="e">
        <f>SUM(D1990:D1993)</f>
        <v>#REF!</v>
      </c>
      <c r="E1994" s="39" t="e">
        <f t="shared" ref="E1994:AA1994" si="958">SUM(E1990:E1993)</f>
        <v>#REF!</v>
      </c>
      <c r="F1994" s="39" t="e">
        <f t="shared" si="958"/>
        <v>#REF!</v>
      </c>
      <c r="G1994" s="39" t="e">
        <f t="shared" si="958"/>
        <v>#REF!</v>
      </c>
      <c r="H1994" s="39" t="e">
        <f t="shared" si="958"/>
        <v>#REF!</v>
      </c>
      <c r="I1994" s="39" t="e">
        <f t="shared" si="958"/>
        <v>#REF!</v>
      </c>
      <c r="J1994" s="39" t="e">
        <f t="shared" si="958"/>
        <v>#REF!</v>
      </c>
      <c r="K1994" s="39" t="e">
        <f t="shared" si="958"/>
        <v>#REF!</v>
      </c>
      <c r="L1994" s="39" t="e">
        <f t="shared" si="958"/>
        <v>#REF!</v>
      </c>
      <c r="M1994" s="39" t="e">
        <f t="shared" si="958"/>
        <v>#REF!</v>
      </c>
      <c r="N1994" s="39" t="e">
        <f t="shared" si="958"/>
        <v>#REF!</v>
      </c>
      <c r="O1994" s="39" t="e">
        <f t="shared" si="958"/>
        <v>#REF!</v>
      </c>
      <c r="P1994" s="39" t="e">
        <f t="shared" si="958"/>
        <v>#REF!</v>
      </c>
      <c r="Q1994" s="39" t="e">
        <f t="shared" si="958"/>
        <v>#REF!</v>
      </c>
      <c r="R1994" s="39" t="e">
        <f t="shared" si="958"/>
        <v>#REF!</v>
      </c>
      <c r="S1994" s="39" t="e">
        <f t="shared" si="958"/>
        <v>#REF!</v>
      </c>
      <c r="T1994" s="39" t="e">
        <f t="shared" si="958"/>
        <v>#REF!</v>
      </c>
      <c r="U1994" s="39" t="e">
        <f t="shared" si="958"/>
        <v>#REF!</v>
      </c>
      <c r="V1994" s="39" t="e">
        <f t="shared" si="958"/>
        <v>#REF!</v>
      </c>
      <c r="W1994" s="39" t="e">
        <f t="shared" si="958"/>
        <v>#REF!</v>
      </c>
      <c r="X1994" s="39" t="e">
        <f t="shared" si="958"/>
        <v>#REF!</v>
      </c>
      <c r="Y1994" s="39" t="e">
        <f t="shared" si="958"/>
        <v>#REF!</v>
      </c>
      <c r="Z1994" s="39" t="e">
        <f t="shared" si="958"/>
        <v>#REF!</v>
      </c>
      <c r="AA1994" s="39" t="e">
        <f t="shared" si="958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9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60">B1995+B1994</f>
        <v>#REF!</v>
      </c>
      <c r="C1996" s="39" t="e">
        <f t="shared" si="960"/>
        <v>#REF!</v>
      </c>
      <c r="D1996" s="39" t="e">
        <f>D1995+D1994</f>
        <v>#REF!</v>
      </c>
      <c r="E1996" s="39" t="e">
        <f t="shared" ref="E1996:AA1996" si="961">E1995+E1994</f>
        <v>#REF!</v>
      </c>
      <c r="F1996" s="39" t="e">
        <f t="shared" si="961"/>
        <v>#REF!</v>
      </c>
      <c r="G1996" s="39" t="e">
        <f t="shared" si="961"/>
        <v>#REF!</v>
      </c>
      <c r="H1996" s="39" t="e">
        <f t="shared" si="961"/>
        <v>#REF!</v>
      </c>
      <c r="I1996" s="39" t="e">
        <f t="shared" si="961"/>
        <v>#REF!</v>
      </c>
      <c r="J1996" s="39" t="e">
        <f t="shared" si="961"/>
        <v>#REF!</v>
      </c>
      <c r="K1996" s="39" t="e">
        <f t="shared" si="961"/>
        <v>#REF!</v>
      </c>
      <c r="L1996" s="39" t="e">
        <f t="shared" si="961"/>
        <v>#REF!</v>
      </c>
      <c r="M1996" s="39" t="e">
        <f t="shared" si="961"/>
        <v>#REF!</v>
      </c>
      <c r="N1996" s="39" t="e">
        <f t="shared" si="961"/>
        <v>#REF!</v>
      </c>
      <c r="O1996" s="39" t="e">
        <f t="shared" si="961"/>
        <v>#REF!</v>
      </c>
      <c r="P1996" s="39" t="e">
        <f t="shared" si="961"/>
        <v>#REF!</v>
      </c>
      <c r="Q1996" s="39" t="e">
        <f t="shared" si="961"/>
        <v>#REF!</v>
      </c>
      <c r="R1996" s="39" t="e">
        <f t="shared" si="961"/>
        <v>#REF!</v>
      </c>
      <c r="S1996" s="39" t="e">
        <f t="shared" si="961"/>
        <v>#REF!</v>
      </c>
      <c r="T1996" s="39" t="e">
        <f t="shared" si="961"/>
        <v>#REF!</v>
      </c>
      <c r="U1996" s="39" t="e">
        <f t="shared" si="961"/>
        <v>#REF!</v>
      </c>
      <c r="V1996" s="39" t="e">
        <f t="shared" si="961"/>
        <v>#REF!</v>
      </c>
      <c r="W1996" s="39" t="e">
        <f t="shared" si="961"/>
        <v>#REF!</v>
      </c>
      <c r="X1996" s="39" t="e">
        <f t="shared" si="961"/>
        <v>#REF!</v>
      </c>
      <c r="Y1996" s="39" t="e">
        <f t="shared" si="961"/>
        <v>#REF!</v>
      </c>
      <c r="Z1996" s="39" t="e">
        <f t="shared" si="961"/>
        <v>#REF!</v>
      </c>
      <c r="AA1996" s="39" t="e">
        <f t="shared" si="961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2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2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2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3">SUM(B2000:B2003)</f>
        <v>#REF!</v>
      </c>
      <c r="C2004" s="39" t="e">
        <f t="shared" si="963"/>
        <v>#REF!</v>
      </c>
      <c r="D2004" s="39" t="e">
        <f>SUM(D2000:D2003)</f>
        <v>#REF!</v>
      </c>
      <c r="E2004" s="39" t="e">
        <f t="shared" ref="E2004:AA2004" si="964">SUM(E2000:E2003)</f>
        <v>#REF!</v>
      </c>
      <c r="F2004" s="39" t="e">
        <f t="shared" si="964"/>
        <v>#REF!</v>
      </c>
      <c r="G2004" s="39" t="e">
        <f t="shared" si="964"/>
        <v>#REF!</v>
      </c>
      <c r="H2004" s="39" t="e">
        <f t="shared" si="964"/>
        <v>#REF!</v>
      </c>
      <c r="I2004" s="39" t="e">
        <f t="shared" si="964"/>
        <v>#REF!</v>
      </c>
      <c r="J2004" s="39" t="e">
        <f t="shared" si="964"/>
        <v>#REF!</v>
      </c>
      <c r="K2004" s="39" t="e">
        <f t="shared" si="964"/>
        <v>#REF!</v>
      </c>
      <c r="L2004" s="39" t="e">
        <f t="shared" si="964"/>
        <v>#REF!</v>
      </c>
      <c r="M2004" s="39" t="e">
        <f t="shared" si="964"/>
        <v>#REF!</v>
      </c>
      <c r="N2004" s="39" t="e">
        <f t="shared" si="964"/>
        <v>#REF!</v>
      </c>
      <c r="O2004" s="39" t="e">
        <f t="shared" si="964"/>
        <v>#REF!</v>
      </c>
      <c r="P2004" s="39" t="e">
        <f t="shared" si="964"/>
        <v>#REF!</v>
      </c>
      <c r="Q2004" s="39" t="e">
        <f t="shared" si="964"/>
        <v>#REF!</v>
      </c>
      <c r="R2004" s="39" t="e">
        <f t="shared" si="964"/>
        <v>#REF!</v>
      </c>
      <c r="S2004" s="39" t="e">
        <f t="shared" si="964"/>
        <v>#REF!</v>
      </c>
      <c r="T2004" s="39" t="e">
        <f t="shared" si="964"/>
        <v>#REF!</v>
      </c>
      <c r="U2004" s="39" t="e">
        <f t="shared" si="964"/>
        <v>#REF!</v>
      </c>
      <c r="V2004" s="39" t="e">
        <f t="shared" si="964"/>
        <v>#REF!</v>
      </c>
      <c r="W2004" s="39" t="e">
        <f t="shared" si="964"/>
        <v>#REF!</v>
      </c>
      <c r="X2004" s="39" t="e">
        <f t="shared" si="964"/>
        <v>#REF!</v>
      </c>
      <c r="Y2004" s="39" t="e">
        <f t="shared" si="964"/>
        <v>#REF!</v>
      </c>
      <c r="Z2004" s="39" t="e">
        <f t="shared" si="964"/>
        <v>#REF!</v>
      </c>
      <c r="AA2004" s="39" t="e">
        <f t="shared" si="964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5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6">B2005+B2004</f>
        <v>#REF!</v>
      </c>
      <c r="C2006" s="39" t="e">
        <f t="shared" si="966"/>
        <v>#REF!</v>
      </c>
      <c r="D2006" s="39" t="e">
        <f>D2005+D2004</f>
        <v>#REF!</v>
      </c>
      <c r="E2006" s="39" t="e">
        <f t="shared" ref="E2006:AA2006" si="967">E2005+E2004</f>
        <v>#REF!</v>
      </c>
      <c r="F2006" s="39" t="e">
        <f t="shared" si="967"/>
        <v>#REF!</v>
      </c>
      <c r="G2006" s="39" t="e">
        <f t="shared" si="967"/>
        <v>#REF!</v>
      </c>
      <c r="H2006" s="39" t="e">
        <f t="shared" si="967"/>
        <v>#REF!</v>
      </c>
      <c r="I2006" s="39" t="e">
        <f t="shared" si="967"/>
        <v>#REF!</v>
      </c>
      <c r="J2006" s="39" t="e">
        <f t="shared" si="967"/>
        <v>#REF!</v>
      </c>
      <c r="K2006" s="39" t="e">
        <f t="shared" si="967"/>
        <v>#REF!</v>
      </c>
      <c r="L2006" s="39" t="e">
        <f t="shared" si="967"/>
        <v>#REF!</v>
      </c>
      <c r="M2006" s="39" t="e">
        <f t="shared" si="967"/>
        <v>#REF!</v>
      </c>
      <c r="N2006" s="39" t="e">
        <f t="shared" si="967"/>
        <v>#REF!</v>
      </c>
      <c r="O2006" s="39" t="e">
        <f t="shared" si="967"/>
        <v>#REF!</v>
      </c>
      <c r="P2006" s="39" t="e">
        <f t="shared" si="967"/>
        <v>#REF!</v>
      </c>
      <c r="Q2006" s="39" t="e">
        <f t="shared" si="967"/>
        <v>#REF!</v>
      </c>
      <c r="R2006" s="39" t="e">
        <f t="shared" si="967"/>
        <v>#REF!</v>
      </c>
      <c r="S2006" s="39" t="e">
        <f t="shared" si="967"/>
        <v>#REF!</v>
      </c>
      <c r="T2006" s="39" t="e">
        <f t="shared" si="967"/>
        <v>#REF!</v>
      </c>
      <c r="U2006" s="39" t="e">
        <f t="shared" si="967"/>
        <v>#REF!</v>
      </c>
      <c r="V2006" s="39" t="e">
        <f t="shared" si="967"/>
        <v>#REF!</v>
      </c>
      <c r="W2006" s="39" t="e">
        <f t="shared" si="967"/>
        <v>#REF!</v>
      </c>
      <c r="X2006" s="39" t="e">
        <f t="shared" si="967"/>
        <v>#REF!</v>
      </c>
      <c r="Y2006" s="39" t="e">
        <f t="shared" si="967"/>
        <v>#REF!</v>
      </c>
      <c r="Z2006" s="39" t="e">
        <f t="shared" si="967"/>
        <v>#REF!</v>
      </c>
      <c r="AA2006" s="39" t="e">
        <f t="shared" si="967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8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8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8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9">SUM(B2010:B2013)</f>
        <v>#REF!</v>
      </c>
      <c r="C2014" s="39" t="e">
        <f t="shared" si="969"/>
        <v>#REF!</v>
      </c>
      <c r="D2014" s="39" t="e">
        <f>SUM(D2010:D2013)</f>
        <v>#REF!</v>
      </c>
      <c r="E2014" s="39" t="e">
        <f t="shared" ref="E2014:AA2014" si="970">SUM(E2010:E2013)</f>
        <v>#REF!</v>
      </c>
      <c r="F2014" s="39" t="e">
        <f t="shared" si="970"/>
        <v>#REF!</v>
      </c>
      <c r="G2014" s="39" t="e">
        <f t="shared" si="970"/>
        <v>#REF!</v>
      </c>
      <c r="H2014" s="39" t="e">
        <f t="shared" si="970"/>
        <v>#REF!</v>
      </c>
      <c r="I2014" s="39" t="e">
        <f t="shared" si="970"/>
        <v>#REF!</v>
      </c>
      <c r="J2014" s="39" t="e">
        <f t="shared" si="970"/>
        <v>#REF!</v>
      </c>
      <c r="K2014" s="39" t="e">
        <f t="shared" si="970"/>
        <v>#REF!</v>
      </c>
      <c r="L2014" s="39" t="e">
        <f t="shared" si="970"/>
        <v>#REF!</v>
      </c>
      <c r="M2014" s="39" t="e">
        <f t="shared" si="970"/>
        <v>#REF!</v>
      </c>
      <c r="N2014" s="39" t="e">
        <f t="shared" si="970"/>
        <v>#REF!</v>
      </c>
      <c r="O2014" s="39" t="e">
        <f t="shared" si="970"/>
        <v>#REF!</v>
      </c>
      <c r="P2014" s="39" t="e">
        <f t="shared" si="970"/>
        <v>#REF!</v>
      </c>
      <c r="Q2014" s="39" t="e">
        <f t="shared" si="970"/>
        <v>#REF!</v>
      </c>
      <c r="R2014" s="39" t="e">
        <f t="shared" si="970"/>
        <v>#REF!</v>
      </c>
      <c r="S2014" s="39" t="e">
        <f t="shared" si="970"/>
        <v>#REF!</v>
      </c>
      <c r="T2014" s="39" t="e">
        <f t="shared" si="970"/>
        <v>#REF!</v>
      </c>
      <c r="U2014" s="39" t="e">
        <f t="shared" si="970"/>
        <v>#REF!</v>
      </c>
      <c r="V2014" s="39" t="e">
        <f t="shared" si="970"/>
        <v>#REF!</v>
      </c>
      <c r="W2014" s="39" t="e">
        <f t="shared" si="970"/>
        <v>#REF!</v>
      </c>
      <c r="X2014" s="39" t="e">
        <f t="shared" si="970"/>
        <v>#REF!</v>
      </c>
      <c r="Y2014" s="39" t="e">
        <f t="shared" si="970"/>
        <v>#REF!</v>
      </c>
      <c r="Z2014" s="39" t="e">
        <f t="shared" si="970"/>
        <v>#REF!</v>
      </c>
      <c r="AA2014" s="39" t="e">
        <f t="shared" si="970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1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2">B2015+B2014</f>
        <v>#REF!</v>
      </c>
      <c r="C2016" s="39" t="e">
        <f t="shared" si="972"/>
        <v>#REF!</v>
      </c>
      <c r="D2016" s="39" t="e">
        <f>D2015+D2014</f>
        <v>#REF!</v>
      </c>
      <c r="E2016" s="39" t="e">
        <f t="shared" ref="E2016:AA2016" si="973">E2015+E2014</f>
        <v>#REF!</v>
      </c>
      <c r="F2016" s="39" t="e">
        <f t="shared" si="973"/>
        <v>#REF!</v>
      </c>
      <c r="G2016" s="39" t="e">
        <f t="shared" si="973"/>
        <v>#REF!</v>
      </c>
      <c r="H2016" s="39" t="e">
        <f t="shared" si="973"/>
        <v>#REF!</v>
      </c>
      <c r="I2016" s="39" t="e">
        <f t="shared" si="973"/>
        <v>#REF!</v>
      </c>
      <c r="J2016" s="39" t="e">
        <f t="shared" si="973"/>
        <v>#REF!</v>
      </c>
      <c r="K2016" s="39" t="e">
        <f t="shared" si="973"/>
        <v>#REF!</v>
      </c>
      <c r="L2016" s="39" t="e">
        <f t="shared" si="973"/>
        <v>#REF!</v>
      </c>
      <c r="M2016" s="39" t="e">
        <f t="shared" si="973"/>
        <v>#REF!</v>
      </c>
      <c r="N2016" s="39" t="e">
        <f t="shared" si="973"/>
        <v>#REF!</v>
      </c>
      <c r="O2016" s="39" t="e">
        <f t="shared" si="973"/>
        <v>#REF!</v>
      </c>
      <c r="P2016" s="39" t="e">
        <f t="shared" si="973"/>
        <v>#REF!</v>
      </c>
      <c r="Q2016" s="39" t="e">
        <f t="shared" si="973"/>
        <v>#REF!</v>
      </c>
      <c r="R2016" s="39" t="e">
        <f t="shared" si="973"/>
        <v>#REF!</v>
      </c>
      <c r="S2016" s="39" t="e">
        <f t="shared" si="973"/>
        <v>#REF!</v>
      </c>
      <c r="T2016" s="39" t="e">
        <f t="shared" si="973"/>
        <v>#REF!</v>
      </c>
      <c r="U2016" s="39" t="e">
        <f t="shared" si="973"/>
        <v>#REF!</v>
      </c>
      <c r="V2016" s="39" t="e">
        <f t="shared" si="973"/>
        <v>#REF!</v>
      </c>
      <c r="W2016" s="39" t="e">
        <f t="shared" si="973"/>
        <v>#REF!</v>
      </c>
      <c r="X2016" s="39" t="e">
        <f t="shared" si="973"/>
        <v>#REF!</v>
      </c>
      <c r="Y2016" s="39" t="e">
        <f t="shared" si="973"/>
        <v>#REF!</v>
      </c>
      <c r="Z2016" s="39" t="e">
        <f t="shared" si="973"/>
        <v>#REF!</v>
      </c>
      <c r="AA2016" s="39" t="e">
        <f t="shared" si="973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4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4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4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5">SUM(B2020:B2023)</f>
        <v>#REF!</v>
      </c>
      <c r="C2024" s="39" t="e">
        <f t="shared" si="975"/>
        <v>#REF!</v>
      </c>
      <c r="D2024" s="39" t="e">
        <f>SUM(D2020:D2023)</f>
        <v>#REF!</v>
      </c>
      <c r="E2024" s="39" t="e">
        <f t="shared" ref="E2024:AA2024" si="976">SUM(E2020:E2023)</f>
        <v>#REF!</v>
      </c>
      <c r="F2024" s="39" t="e">
        <f t="shared" si="976"/>
        <v>#REF!</v>
      </c>
      <c r="G2024" s="39" t="e">
        <f t="shared" si="976"/>
        <v>#REF!</v>
      </c>
      <c r="H2024" s="39" t="e">
        <f t="shared" si="976"/>
        <v>#REF!</v>
      </c>
      <c r="I2024" s="39" t="e">
        <f t="shared" si="976"/>
        <v>#REF!</v>
      </c>
      <c r="J2024" s="39" t="e">
        <f t="shared" si="976"/>
        <v>#REF!</v>
      </c>
      <c r="K2024" s="39" t="e">
        <f t="shared" si="976"/>
        <v>#REF!</v>
      </c>
      <c r="L2024" s="39" t="e">
        <f t="shared" si="976"/>
        <v>#REF!</v>
      </c>
      <c r="M2024" s="39" t="e">
        <f t="shared" si="976"/>
        <v>#REF!</v>
      </c>
      <c r="N2024" s="39" t="e">
        <f t="shared" si="976"/>
        <v>#REF!</v>
      </c>
      <c r="O2024" s="39" t="e">
        <f t="shared" si="976"/>
        <v>#REF!</v>
      </c>
      <c r="P2024" s="39" t="e">
        <f t="shared" si="976"/>
        <v>#REF!</v>
      </c>
      <c r="Q2024" s="39" t="e">
        <f t="shared" si="976"/>
        <v>#REF!</v>
      </c>
      <c r="R2024" s="39" t="e">
        <f t="shared" si="976"/>
        <v>#REF!</v>
      </c>
      <c r="S2024" s="39" t="e">
        <f t="shared" si="976"/>
        <v>#REF!</v>
      </c>
      <c r="T2024" s="39" t="e">
        <f t="shared" si="976"/>
        <v>#REF!</v>
      </c>
      <c r="U2024" s="39" t="e">
        <f t="shared" si="976"/>
        <v>#REF!</v>
      </c>
      <c r="V2024" s="39" t="e">
        <f t="shared" si="976"/>
        <v>#REF!</v>
      </c>
      <c r="W2024" s="39" t="e">
        <f t="shared" si="976"/>
        <v>#REF!</v>
      </c>
      <c r="X2024" s="39" t="e">
        <f t="shared" si="976"/>
        <v>#REF!</v>
      </c>
      <c r="Y2024" s="39" t="e">
        <f t="shared" si="976"/>
        <v>#REF!</v>
      </c>
      <c r="Z2024" s="39" t="e">
        <f t="shared" si="976"/>
        <v>#REF!</v>
      </c>
      <c r="AA2024" s="39" t="e">
        <f t="shared" si="976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7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8">B2025+B2024</f>
        <v>#REF!</v>
      </c>
      <c r="C2026" s="39" t="e">
        <f t="shared" si="978"/>
        <v>#REF!</v>
      </c>
      <c r="D2026" s="39" t="e">
        <f>D2025+D2024</f>
        <v>#REF!</v>
      </c>
      <c r="E2026" s="39" t="e">
        <f t="shared" ref="E2026:AA2026" si="979">E2025+E2024</f>
        <v>#REF!</v>
      </c>
      <c r="F2026" s="39" t="e">
        <f t="shared" si="979"/>
        <v>#REF!</v>
      </c>
      <c r="G2026" s="39" t="e">
        <f t="shared" si="979"/>
        <v>#REF!</v>
      </c>
      <c r="H2026" s="39" t="e">
        <f t="shared" si="979"/>
        <v>#REF!</v>
      </c>
      <c r="I2026" s="39" t="e">
        <f t="shared" si="979"/>
        <v>#REF!</v>
      </c>
      <c r="J2026" s="39" t="e">
        <f t="shared" si="979"/>
        <v>#REF!</v>
      </c>
      <c r="K2026" s="39" t="e">
        <f t="shared" si="979"/>
        <v>#REF!</v>
      </c>
      <c r="L2026" s="39" t="e">
        <f t="shared" si="979"/>
        <v>#REF!</v>
      </c>
      <c r="M2026" s="39" t="e">
        <f t="shared" si="979"/>
        <v>#REF!</v>
      </c>
      <c r="N2026" s="39" t="e">
        <f t="shared" si="979"/>
        <v>#REF!</v>
      </c>
      <c r="O2026" s="39" t="e">
        <f t="shared" si="979"/>
        <v>#REF!</v>
      </c>
      <c r="P2026" s="39" t="e">
        <f t="shared" si="979"/>
        <v>#REF!</v>
      </c>
      <c r="Q2026" s="39" t="e">
        <f t="shared" si="979"/>
        <v>#REF!</v>
      </c>
      <c r="R2026" s="39" t="e">
        <f t="shared" si="979"/>
        <v>#REF!</v>
      </c>
      <c r="S2026" s="39" t="e">
        <f t="shared" si="979"/>
        <v>#REF!</v>
      </c>
      <c r="T2026" s="39" t="e">
        <f t="shared" si="979"/>
        <v>#REF!</v>
      </c>
      <c r="U2026" s="39" t="e">
        <f t="shared" si="979"/>
        <v>#REF!</v>
      </c>
      <c r="V2026" s="39" t="e">
        <f t="shared" si="979"/>
        <v>#REF!</v>
      </c>
      <c r="W2026" s="39" t="e">
        <f t="shared" si="979"/>
        <v>#REF!</v>
      </c>
      <c r="X2026" s="39" t="e">
        <f t="shared" si="979"/>
        <v>#REF!</v>
      </c>
      <c r="Y2026" s="39" t="e">
        <f t="shared" si="979"/>
        <v>#REF!</v>
      </c>
      <c r="Z2026" s="39" t="e">
        <f t="shared" si="979"/>
        <v>#REF!</v>
      </c>
      <c r="AA2026" s="39" t="e">
        <f t="shared" si="979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80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80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80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1">SUM(B2030:B2033)</f>
        <v>#REF!</v>
      </c>
      <c r="C2034" s="39" t="e">
        <f t="shared" si="981"/>
        <v>#REF!</v>
      </c>
      <c r="D2034" s="39" t="e">
        <f>SUM(D2030:D2033)</f>
        <v>#REF!</v>
      </c>
      <c r="E2034" s="39" t="e">
        <f t="shared" ref="E2034:AA2034" si="982">SUM(E2030:E2033)</f>
        <v>#REF!</v>
      </c>
      <c r="F2034" s="39" t="e">
        <f t="shared" si="982"/>
        <v>#REF!</v>
      </c>
      <c r="G2034" s="39" t="e">
        <f t="shared" si="982"/>
        <v>#REF!</v>
      </c>
      <c r="H2034" s="39" t="e">
        <f t="shared" si="982"/>
        <v>#REF!</v>
      </c>
      <c r="I2034" s="39" t="e">
        <f t="shared" si="982"/>
        <v>#REF!</v>
      </c>
      <c r="J2034" s="39" t="e">
        <f t="shared" si="982"/>
        <v>#REF!</v>
      </c>
      <c r="K2034" s="39" t="e">
        <f t="shared" si="982"/>
        <v>#REF!</v>
      </c>
      <c r="L2034" s="39" t="e">
        <f t="shared" si="982"/>
        <v>#REF!</v>
      </c>
      <c r="M2034" s="39" t="e">
        <f t="shared" si="982"/>
        <v>#REF!</v>
      </c>
      <c r="N2034" s="39" t="e">
        <f t="shared" si="982"/>
        <v>#REF!</v>
      </c>
      <c r="O2034" s="39" t="e">
        <f t="shared" si="982"/>
        <v>#REF!</v>
      </c>
      <c r="P2034" s="39" t="e">
        <f t="shared" si="982"/>
        <v>#REF!</v>
      </c>
      <c r="Q2034" s="39" t="e">
        <f t="shared" si="982"/>
        <v>#REF!</v>
      </c>
      <c r="R2034" s="39" t="e">
        <f t="shared" si="982"/>
        <v>#REF!</v>
      </c>
      <c r="S2034" s="39" t="e">
        <f t="shared" si="982"/>
        <v>#REF!</v>
      </c>
      <c r="T2034" s="39" t="e">
        <f t="shared" si="982"/>
        <v>#REF!</v>
      </c>
      <c r="U2034" s="39" t="e">
        <f t="shared" si="982"/>
        <v>#REF!</v>
      </c>
      <c r="V2034" s="39" t="e">
        <f t="shared" si="982"/>
        <v>#REF!</v>
      </c>
      <c r="W2034" s="39" t="e">
        <f t="shared" si="982"/>
        <v>#REF!</v>
      </c>
      <c r="X2034" s="39" t="e">
        <f t="shared" si="982"/>
        <v>#REF!</v>
      </c>
      <c r="Y2034" s="39" t="e">
        <f t="shared" si="982"/>
        <v>#REF!</v>
      </c>
      <c r="Z2034" s="39" t="e">
        <f t="shared" si="982"/>
        <v>#REF!</v>
      </c>
      <c r="AA2034" s="39" t="e">
        <f t="shared" si="982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3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4">B2035+B2034</f>
        <v>#REF!</v>
      </c>
      <c r="C2036" s="39" t="e">
        <f t="shared" si="984"/>
        <v>#REF!</v>
      </c>
      <c r="D2036" s="39" t="e">
        <f>D2035+D2034</f>
        <v>#REF!</v>
      </c>
      <c r="E2036" s="39" t="e">
        <f t="shared" ref="E2036:AA2036" si="985">E2035+E2034</f>
        <v>#REF!</v>
      </c>
      <c r="F2036" s="39" t="e">
        <f t="shared" si="985"/>
        <v>#REF!</v>
      </c>
      <c r="G2036" s="39" t="e">
        <f t="shared" si="985"/>
        <v>#REF!</v>
      </c>
      <c r="H2036" s="39" t="e">
        <f t="shared" si="985"/>
        <v>#REF!</v>
      </c>
      <c r="I2036" s="39" t="e">
        <f t="shared" si="985"/>
        <v>#REF!</v>
      </c>
      <c r="J2036" s="39" t="e">
        <f t="shared" si="985"/>
        <v>#REF!</v>
      </c>
      <c r="K2036" s="39" t="e">
        <f t="shared" si="985"/>
        <v>#REF!</v>
      </c>
      <c r="L2036" s="39" t="e">
        <f t="shared" si="985"/>
        <v>#REF!</v>
      </c>
      <c r="M2036" s="39" t="e">
        <f t="shared" si="985"/>
        <v>#REF!</v>
      </c>
      <c r="N2036" s="39" t="e">
        <f t="shared" si="985"/>
        <v>#REF!</v>
      </c>
      <c r="O2036" s="39" t="e">
        <f t="shared" si="985"/>
        <v>#REF!</v>
      </c>
      <c r="P2036" s="39" t="e">
        <f t="shared" si="985"/>
        <v>#REF!</v>
      </c>
      <c r="Q2036" s="39" t="e">
        <f t="shared" si="985"/>
        <v>#REF!</v>
      </c>
      <c r="R2036" s="39" t="e">
        <f t="shared" si="985"/>
        <v>#REF!</v>
      </c>
      <c r="S2036" s="39" t="e">
        <f t="shared" si="985"/>
        <v>#REF!</v>
      </c>
      <c r="T2036" s="39" t="e">
        <f t="shared" si="985"/>
        <v>#REF!</v>
      </c>
      <c r="U2036" s="39" t="e">
        <f t="shared" si="985"/>
        <v>#REF!</v>
      </c>
      <c r="V2036" s="39" t="e">
        <f t="shared" si="985"/>
        <v>#REF!</v>
      </c>
      <c r="W2036" s="39" t="e">
        <f t="shared" si="985"/>
        <v>#REF!</v>
      </c>
      <c r="X2036" s="39" t="e">
        <f t="shared" si="985"/>
        <v>#REF!</v>
      </c>
      <c r="Y2036" s="39" t="e">
        <f t="shared" si="985"/>
        <v>#REF!</v>
      </c>
      <c r="Z2036" s="39" t="e">
        <f t="shared" si="985"/>
        <v>#REF!</v>
      </c>
      <c r="AA2036" s="39" t="e">
        <f t="shared" si="985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6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6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6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7">SUM(B2040:B2043)</f>
        <v>#REF!</v>
      </c>
      <c r="C2044" s="39" t="e">
        <f t="shared" si="987"/>
        <v>#REF!</v>
      </c>
      <c r="D2044" s="39" t="e">
        <f>SUM(D2040:D2043)</f>
        <v>#REF!</v>
      </c>
      <c r="E2044" s="39" t="e">
        <f t="shared" ref="E2044:AA2044" si="988">SUM(E2040:E2043)</f>
        <v>#REF!</v>
      </c>
      <c r="F2044" s="39" t="e">
        <f t="shared" si="988"/>
        <v>#REF!</v>
      </c>
      <c r="G2044" s="39" t="e">
        <f t="shared" si="988"/>
        <v>#REF!</v>
      </c>
      <c r="H2044" s="39" t="e">
        <f t="shared" si="988"/>
        <v>#REF!</v>
      </c>
      <c r="I2044" s="39" t="e">
        <f t="shared" si="988"/>
        <v>#REF!</v>
      </c>
      <c r="J2044" s="39" t="e">
        <f t="shared" si="988"/>
        <v>#REF!</v>
      </c>
      <c r="K2044" s="39" t="e">
        <f t="shared" si="988"/>
        <v>#REF!</v>
      </c>
      <c r="L2044" s="39" t="e">
        <f t="shared" si="988"/>
        <v>#REF!</v>
      </c>
      <c r="M2044" s="39" t="e">
        <f t="shared" si="988"/>
        <v>#REF!</v>
      </c>
      <c r="N2044" s="39" t="e">
        <f t="shared" si="988"/>
        <v>#REF!</v>
      </c>
      <c r="O2044" s="39" t="e">
        <f t="shared" si="988"/>
        <v>#REF!</v>
      </c>
      <c r="P2044" s="39" t="e">
        <f t="shared" si="988"/>
        <v>#REF!</v>
      </c>
      <c r="Q2044" s="39" t="e">
        <f t="shared" si="988"/>
        <v>#REF!</v>
      </c>
      <c r="R2044" s="39" t="e">
        <f t="shared" si="988"/>
        <v>#REF!</v>
      </c>
      <c r="S2044" s="39" t="e">
        <f t="shared" si="988"/>
        <v>#REF!</v>
      </c>
      <c r="T2044" s="39" t="e">
        <f t="shared" si="988"/>
        <v>#REF!</v>
      </c>
      <c r="U2044" s="39" t="e">
        <f t="shared" si="988"/>
        <v>#REF!</v>
      </c>
      <c r="V2044" s="39" t="e">
        <f t="shared" si="988"/>
        <v>#REF!</v>
      </c>
      <c r="W2044" s="39" t="e">
        <f t="shared" si="988"/>
        <v>#REF!</v>
      </c>
      <c r="X2044" s="39" t="e">
        <f t="shared" si="988"/>
        <v>#REF!</v>
      </c>
      <c r="Y2044" s="39" t="e">
        <f t="shared" si="988"/>
        <v>#REF!</v>
      </c>
      <c r="Z2044" s="39" t="e">
        <f t="shared" si="988"/>
        <v>#REF!</v>
      </c>
      <c r="AA2044" s="39" t="e">
        <f t="shared" si="988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9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90">B2045+B2044</f>
        <v>#REF!</v>
      </c>
      <c r="C2046" s="39" t="e">
        <f t="shared" si="990"/>
        <v>#REF!</v>
      </c>
      <c r="D2046" s="39" t="e">
        <f>D2045+D2044</f>
        <v>#REF!</v>
      </c>
      <c r="E2046" s="39" t="e">
        <f t="shared" ref="E2046:AA2046" si="991">E2045+E2044</f>
        <v>#REF!</v>
      </c>
      <c r="F2046" s="39" t="e">
        <f t="shared" si="991"/>
        <v>#REF!</v>
      </c>
      <c r="G2046" s="39" t="e">
        <f t="shared" si="991"/>
        <v>#REF!</v>
      </c>
      <c r="H2046" s="39" t="e">
        <f t="shared" si="991"/>
        <v>#REF!</v>
      </c>
      <c r="I2046" s="39" t="e">
        <f t="shared" si="991"/>
        <v>#REF!</v>
      </c>
      <c r="J2046" s="39" t="e">
        <f t="shared" si="991"/>
        <v>#REF!</v>
      </c>
      <c r="K2046" s="39" t="e">
        <f t="shared" si="991"/>
        <v>#REF!</v>
      </c>
      <c r="L2046" s="39" t="e">
        <f t="shared" si="991"/>
        <v>#REF!</v>
      </c>
      <c r="M2046" s="39" t="e">
        <f t="shared" si="991"/>
        <v>#REF!</v>
      </c>
      <c r="N2046" s="39" t="e">
        <f t="shared" si="991"/>
        <v>#REF!</v>
      </c>
      <c r="O2046" s="39" t="e">
        <f t="shared" si="991"/>
        <v>#REF!</v>
      </c>
      <c r="P2046" s="39" t="e">
        <f t="shared" si="991"/>
        <v>#REF!</v>
      </c>
      <c r="Q2046" s="39" t="e">
        <f t="shared" si="991"/>
        <v>#REF!</v>
      </c>
      <c r="R2046" s="39" t="e">
        <f t="shared" si="991"/>
        <v>#REF!</v>
      </c>
      <c r="S2046" s="39" t="e">
        <f t="shared" si="991"/>
        <v>#REF!</v>
      </c>
      <c r="T2046" s="39" t="e">
        <f t="shared" si="991"/>
        <v>#REF!</v>
      </c>
      <c r="U2046" s="39" t="e">
        <f t="shared" si="991"/>
        <v>#REF!</v>
      </c>
      <c r="V2046" s="39" t="e">
        <f t="shared" si="991"/>
        <v>#REF!</v>
      </c>
      <c r="W2046" s="39" t="e">
        <f t="shared" si="991"/>
        <v>#REF!</v>
      </c>
      <c r="X2046" s="39" t="e">
        <f t="shared" si="991"/>
        <v>#REF!</v>
      </c>
      <c r="Y2046" s="39" t="e">
        <f t="shared" si="991"/>
        <v>#REF!</v>
      </c>
      <c r="Z2046" s="39" t="e">
        <f t="shared" si="991"/>
        <v>#REF!</v>
      </c>
      <c r="AA2046" s="39" t="e">
        <f t="shared" si="991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992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3">SUM(B2050:B2053)</f>
        <v>#REF!</v>
      </c>
      <c r="C2054" s="39" t="e">
        <f t="shared" si="993"/>
        <v>#REF!</v>
      </c>
      <c r="D2054" s="39" t="e">
        <f>SUM(D2050:D2053)</f>
        <v>#REF!</v>
      </c>
      <c r="E2054" s="39" t="e">
        <f t="shared" ref="E2054:AA2054" si="994">SUM(E2050:E2053)</f>
        <v>#REF!</v>
      </c>
      <c r="F2054" s="39" t="e">
        <f t="shared" si="994"/>
        <v>#REF!</v>
      </c>
      <c r="G2054" s="39" t="e">
        <f t="shared" si="994"/>
        <v>#REF!</v>
      </c>
      <c r="H2054" s="39" t="e">
        <f t="shared" si="994"/>
        <v>#REF!</v>
      </c>
      <c r="I2054" s="39" t="e">
        <f t="shared" si="994"/>
        <v>#REF!</v>
      </c>
      <c r="J2054" s="39" t="e">
        <f t="shared" si="994"/>
        <v>#REF!</v>
      </c>
      <c r="K2054" s="39" t="e">
        <f t="shared" si="994"/>
        <v>#REF!</v>
      </c>
      <c r="L2054" s="39" t="e">
        <f t="shared" si="994"/>
        <v>#REF!</v>
      </c>
      <c r="M2054" s="39" t="e">
        <f t="shared" si="994"/>
        <v>#REF!</v>
      </c>
      <c r="N2054" s="39" t="e">
        <f t="shared" si="994"/>
        <v>#REF!</v>
      </c>
      <c r="O2054" s="39" t="e">
        <f t="shared" si="994"/>
        <v>#REF!</v>
      </c>
      <c r="P2054" s="39" t="e">
        <f t="shared" si="994"/>
        <v>#REF!</v>
      </c>
      <c r="Q2054" s="39" t="e">
        <f t="shared" si="994"/>
        <v>#REF!</v>
      </c>
      <c r="R2054" s="39" t="e">
        <f t="shared" si="994"/>
        <v>#REF!</v>
      </c>
      <c r="S2054" s="39" t="e">
        <f t="shared" si="994"/>
        <v>#REF!</v>
      </c>
      <c r="T2054" s="39" t="e">
        <f t="shared" si="994"/>
        <v>#REF!</v>
      </c>
      <c r="U2054" s="39" t="e">
        <f t="shared" si="994"/>
        <v>#REF!</v>
      </c>
      <c r="V2054" s="39" t="e">
        <f t="shared" si="994"/>
        <v>#REF!</v>
      </c>
      <c r="W2054" s="39" t="e">
        <f t="shared" si="994"/>
        <v>#REF!</v>
      </c>
      <c r="X2054" s="39" t="e">
        <f t="shared" si="994"/>
        <v>#REF!</v>
      </c>
      <c r="Y2054" s="39" t="e">
        <f t="shared" si="994"/>
        <v>#REF!</v>
      </c>
      <c r="Z2054" s="39" t="e">
        <f t="shared" si="994"/>
        <v>#REF!</v>
      </c>
      <c r="AA2054" s="39" t="e">
        <f t="shared" si="994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customHeight="1" x14ac:dyDescent="0.25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customHeight="1" x14ac:dyDescent="0.2">
      <c r="A2060" s="36" t="s">
        <v>34</v>
      </c>
      <c r="B2060" s="31">
        <f>B1670+B1640+B1550+B684+B448</f>
        <v>5460697000</v>
      </c>
      <c r="C2060" s="31">
        <f t="shared" ref="C2060:Y2065" si="997">C1670+C1640+C1550+C684+C448</f>
        <v>1.2732925824820995E-11</v>
      </c>
      <c r="D2060" s="31">
        <f t="shared" si="997"/>
        <v>5460697000</v>
      </c>
      <c r="E2060" s="31">
        <f t="shared" si="997"/>
        <v>1224715445.54</v>
      </c>
      <c r="F2060" s="31">
        <f t="shared" si="997"/>
        <v>1359198320.7500002</v>
      </c>
      <c r="G2060" s="31">
        <f t="shared" si="997"/>
        <v>226727245.99000001</v>
      </c>
      <c r="H2060" s="31">
        <f t="shared" si="997"/>
        <v>0</v>
      </c>
      <c r="I2060" s="31">
        <f t="shared" si="997"/>
        <v>867768401.24999976</v>
      </c>
      <c r="J2060" s="31">
        <f t="shared" si="997"/>
        <v>943837254.30000019</v>
      </c>
      <c r="K2060" s="31">
        <f t="shared" si="997"/>
        <v>0</v>
      </c>
      <c r="L2060" s="31">
        <f t="shared" si="997"/>
        <v>0</v>
      </c>
      <c r="M2060" s="31">
        <f t="shared" si="997"/>
        <v>2330028012.4200001</v>
      </c>
      <c r="N2060" s="31">
        <f t="shared" si="997"/>
        <v>95473902.430000007</v>
      </c>
      <c r="O2060" s="31">
        <f t="shared" si="997"/>
        <v>126569361.38</v>
      </c>
      <c r="P2060" s="31">
        <f t="shared" si="997"/>
        <v>134903780.47999999</v>
      </c>
      <c r="Q2060" s="31">
        <f t="shared" si="997"/>
        <v>108497396.94</v>
      </c>
      <c r="R2060" s="31">
        <f t="shared" si="997"/>
        <v>206989642.18000001</v>
      </c>
      <c r="S2060" s="31">
        <f t="shared" si="997"/>
        <v>99874027.330000013</v>
      </c>
      <c r="T2060" s="31">
        <f t="shared" si="997"/>
        <v>120735581.24000001</v>
      </c>
      <c r="U2060" s="31">
        <f t="shared" si="997"/>
        <v>105991664.75000003</v>
      </c>
      <c r="V2060" s="31">
        <f t="shared" si="997"/>
        <v>0</v>
      </c>
      <c r="W2060" s="31">
        <f t="shared" si="997"/>
        <v>0</v>
      </c>
      <c r="X2060" s="31">
        <f t="shared" si="997"/>
        <v>0</v>
      </c>
      <c r="Y2060" s="31">
        <f t="shared" si="997"/>
        <v>0</v>
      </c>
      <c r="Z2060" s="31">
        <f>SUM(M2060:Y2060)</f>
        <v>3329063369.1499996</v>
      </c>
      <c r="AA2060" s="31">
        <f>D2060-Z2060</f>
        <v>2131633630.8500004</v>
      </c>
      <c r="AB2060" s="37">
        <f>Z2060/D2060</f>
        <v>0.60964074167638305</v>
      </c>
      <c r="AC2060" s="32"/>
    </row>
    <row r="2061" spans="1:29" s="33" customFormat="1" ht="18" customHeight="1" x14ac:dyDescent="0.2">
      <c r="A2061" s="36" t="s">
        <v>35</v>
      </c>
      <c r="B2061" s="31">
        <f t="shared" ref="B2061:Q2065" si="998">B1671+B1641+B1551+B685+B449</f>
        <v>124052171954</v>
      </c>
      <c r="C2061" s="31">
        <f t="shared" si="998"/>
        <v>7.4505805969238281E-9</v>
      </c>
      <c r="D2061" s="31">
        <f t="shared" si="998"/>
        <v>124052171954</v>
      </c>
      <c r="E2061" s="31">
        <f t="shared" si="998"/>
        <v>16325913325.456001</v>
      </c>
      <c r="F2061" s="31">
        <f t="shared" si="998"/>
        <v>33556899203.039993</v>
      </c>
      <c r="G2061" s="31">
        <f t="shared" si="998"/>
        <v>17872013797.499996</v>
      </c>
      <c r="H2061" s="31">
        <f t="shared" si="998"/>
        <v>0</v>
      </c>
      <c r="I2061" s="31">
        <f t="shared" si="998"/>
        <v>1420745781.5999999</v>
      </c>
      <c r="J2061" s="31">
        <f t="shared" si="998"/>
        <v>2957081169.0900002</v>
      </c>
      <c r="K2061" s="31">
        <f t="shared" si="998"/>
        <v>0</v>
      </c>
      <c r="L2061" s="31">
        <f t="shared" si="998"/>
        <v>0</v>
      </c>
      <c r="M2061" s="31">
        <f t="shared" si="998"/>
        <v>6478817741.1199999</v>
      </c>
      <c r="N2061" s="31">
        <f t="shared" si="998"/>
        <v>1825070487.9299996</v>
      </c>
      <c r="O2061" s="31">
        <f t="shared" si="998"/>
        <v>9636083197.6960011</v>
      </c>
      <c r="P2061" s="31">
        <f t="shared" si="998"/>
        <v>3444013858.23</v>
      </c>
      <c r="Q2061" s="31">
        <f t="shared" si="998"/>
        <v>2677144785.1199999</v>
      </c>
      <c r="R2061" s="31">
        <f t="shared" si="997"/>
        <v>16581531345.030003</v>
      </c>
      <c r="S2061" s="31">
        <f t="shared" si="997"/>
        <v>11341141903.799999</v>
      </c>
      <c r="T2061" s="31">
        <f t="shared" si="997"/>
        <v>2918531388.2799997</v>
      </c>
      <c r="U2061" s="31">
        <f t="shared" si="997"/>
        <v>14953482409.219997</v>
      </c>
      <c r="V2061" s="31">
        <f t="shared" si="997"/>
        <v>0</v>
      </c>
      <c r="W2061" s="31">
        <f t="shared" si="997"/>
        <v>0</v>
      </c>
      <c r="X2061" s="31">
        <f t="shared" si="997"/>
        <v>0</v>
      </c>
      <c r="Y2061" s="31">
        <f t="shared" si="997"/>
        <v>0</v>
      </c>
      <c r="Z2061" s="31">
        <f t="shared" ref="Z2061:Z2063" si="999">SUM(M2061:Y2061)</f>
        <v>69855817116.42601</v>
      </c>
      <c r="AA2061" s="31">
        <f>D2061-Z2061</f>
        <v>54196354837.57399</v>
      </c>
      <c r="AB2061" s="37">
        <f>Z2061/D2061</f>
        <v>0.56311643735128936</v>
      </c>
      <c r="AC2061" s="32"/>
    </row>
    <row r="2062" spans="1:29" s="33" customFormat="1" ht="18" customHeight="1" x14ac:dyDescent="0.2">
      <c r="A2062" s="36" t="s">
        <v>36</v>
      </c>
      <c r="B2062" s="31">
        <f t="shared" si="998"/>
        <v>781732000</v>
      </c>
      <c r="C2062" s="31">
        <f t="shared" si="997"/>
        <v>0</v>
      </c>
      <c r="D2062" s="31">
        <f t="shared" si="997"/>
        <v>781732000</v>
      </c>
      <c r="E2062" s="31">
        <f t="shared" si="997"/>
        <v>3935217.88</v>
      </c>
      <c r="F2062" s="31">
        <f t="shared" si="997"/>
        <v>9333674.8699999992</v>
      </c>
      <c r="G2062" s="31">
        <f t="shared" si="997"/>
        <v>1788000</v>
      </c>
      <c r="H2062" s="31">
        <f t="shared" si="997"/>
        <v>0</v>
      </c>
      <c r="I2062" s="31">
        <f t="shared" si="997"/>
        <v>0</v>
      </c>
      <c r="J2062" s="31">
        <f t="shared" si="997"/>
        <v>0</v>
      </c>
      <c r="K2062" s="31">
        <f t="shared" si="997"/>
        <v>0</v>
      </c>
      <c r="L2062" s="31">
        <f t="shared" si="997"/>
        <v>0</v>
      </c>
      <c r="M2062" s="31">
        <f t="shared" si="997"/>
        <v>89905410.950000003</v>
      </c>
      <c r="N2062" s="31">
        <f t="shared" si="997"/>
        <v>0</v>
      </c>
      <c r="O2062" s="31">
        <f t="shared" si="997"/>
        <v>0</v>
      </c>
      <c r="P2062" s="31">
        <f t="shared" si="997"/>
        <v>3935217.88</v>
      </c>
      <c r="Q2062" s="31">
        <f t="shared" si="997"/>
        <v>9288984.8699999992</v>
      </c>
      <c r="R2062" s="31">
        <f t="shared" si="997"/>
        <v>44690</v>
      </c>
      <c r="S2062" s="31">
        <f t="shared" si="997"/>
        <v>0</v>
      </c>
      <c r="T2062" s="31">
        <f t="shared" si="997"/>
        <v>1788000</v>
      </c>
      <c r="U2062" s="31">
        <f t="shared" si="997"/>
        <v>0</v>
      </c>
      <c r="V2062" s="31">
        <f t="shared" si="997"/>
        <v>0</v>
      </c>
      <c r="W2062" s="31">
        <f t="shared" si="997"/>
        <v>0</v>
      </c>
      <c r="X2062" s="31">
        <f t="shared" si="997"/>
        <v>0</v>
      </c>
      <c r="Y2062" s="31">
        <f t="shared" si="997"/>
        <v>0</v>
      </c>
      <c r="Z2062" s="31">
        <f t="shared" si="999"/>
        <v>104962303.7</v>
      </c>
      <c r="AA2062" s="31">
        <f>D2062-Z2062</f>
        <v>676769696.29999995</v>
      </c>
      <c r="AB2062" s="37">
        <f t="shared" ref="AB2062:AB2065" si="1000">Z2062/D2062</f>
        <v>0.1342689101891697</v>
      </c>
      <c r="AC2062" s="32"/>
    </row>
    <row r="2063" spans="1:29" s="33" customFormat="1" ht="18" customHeight="1" x14ac:dyDescent="0.2">
      <c r="A2063" s="36" t="s">
        <v>37</v>
      </c>
      <c r="B2063" s="31">
        <f t="shared" si="998"/>
        <v>1760856909</v>
      </c>
      <c r="C2063" s="31">
        <f t="shared" si="997"/>
        <v>0</v>
      </c>
      <c r="D2063" s="31">
        <f t="shared" si="997"/>
        <v>1760856909</v>
      </c>
      <c r="E2063" s="31">
        <f t="shared" si="997"/>
        <v>175500</v>
      </c>
      <c r="F2063" s="31">
        <f t="shared" si="997"/>
        <v>44420111.340000004</v>
      </c>
      <c r="G2063" s="31">
        <f t="shared" si="997"/>
        <v>344526</v>
      </c>
      <c r="H2063" s="31">
        <f t="shared" si="997"/>
        <v>0</v>
      </c>
      <c r="I2063" s="31">
        <f t="shared" si="997"/>
        <v>175500</v>
      </c>
      <c r="J2063" s="31">
        <f t="shared" si="997"/>
        <v>44420111.340000004</v>
      </c>
      <c r="K2063" s="31">
        <f t="shared" si="997"/>
        <v>0</v>
      </c>
      <c r="L2063" s="31">
        <f t="shared" si="997"/>
        <v>0</v>
      </c>
      <c r="M2063" s="31">
        <f t="shared" si="997"/>
        <v>249639796.37000003</v>
      </c>
      <c r="N2063" s="31">
        <f t="shared" si="997"/>
        <v>0</v>
      </c>
      <c r="O2063" s="31">
        <f t="shared" si="997"/>
        <v>0</v>
      </c>
      <c r="P2063" s="31">
        <f t="shared" si="997"/>
        <v>0</v>
      </c>
      <c r="Q2063" s="31">
        <f t="shared" si="997"/>
        <v>0</v>
      </c>
      <c r="R2063" s="31">
        <f t="shared" si="997"/>
        <v>0</v>
      </c>
      <c r="S2063" s="31">
        <f t="shared" si="997"/>
        <v>0</v>
      </c>
      <c r="T2063" s="31">
        <f t="shared" si="997"/>
        <v>64750</v>
      </c>
      <c r="U2063" s="31">
        <f t="shared" si="997"/>
        <v>279776</v>
      </c>
      <c r="V2063" s="31">
        <f t="shared" si="997"/>
        <v>0</v>
      </c>
      <c r="W2063" s="31">
        <f t="shared" si="997"/>
        <v>0</v>
      </c>
      <c r="X2063" s="31">
        <f t="shared" si="997"/>
        <v>0</v>
      </c>
      <c r="Y2063" s="31">
        <f t="shared" si="997"/>
        <v>0</v>
      </c>
      <c r="Z2063" s="31">
        <f t="shared" si="999"/>
        <v>249984322.37000003</v>
      </c>
      <c r="AA2063" s="31">
        <f>D2063-Z2063</f>
        <v>1510872586.6299999</v>
      </c>
      <c r="AB2063" s="37"/>
      <c r="AC2063" s="32"/>
    </row>
    <row r="2064" spans="1:29" s="33" customFormat="1" ht="20.45" customHeight="1" x14ac:dyDescent="0.25">
      <c r="A2064" s="38" t="s">
        <v>38</v>
      </c>
      <c r="B2064" s="39">
        <f t="shared" ref="B2064:AA2064" si="1001">SUM(B2060:B2063)</f>
        <v>132055457863</v>
      </c>
      <c r="C2064" s="39">
        <f t="shared" si="1001"/>
        <v>7.4633135227486491E-9</v>
      </c>
      <c r="D2064" s="39">
        <f t="shared" si="1001"/>
        <v>132055457863</v>
      </c>
      <c r="E2064" s="39">
        <f t="shared" si="1001"/>
        <v>17554739488.876003</v>
      </c>
      <c r="F2064" s="39">
        <f t="shared" si="1001"/>
        <v>34969851309.999992</v>
      </c>
      <c r="G2064" s="39">
        <f t="shared" si="1001"/>
        <v>18100873569.489998</v>
      </c>
      <c r="H2064" s="39">
        <f t="shared" si="1001"/>
        <v>0</v>
      </c>
      <c r="I2064" s="39">
        <f t="shared" si="1001"/>
        <v>2288689682.8499994</v>
      </c>
      <c r="J2064" s="39">
        <f t="shared" si="1001"/>
        <v>3945338534.7300005</v>
      </c>
      <c r="K2064" s="39">
        <f t="shared" si="1001"/>
        <v>0</v>
      </c>
      <c r="L2064" s="39">
        <f t="shared" si="1001"/>
        <v>0</v>
      </c>
      <c r="M2064" s="39">
        <f t="shared" si="1001"/>
        <v>9148390960.8600025</v>
      </c>
      <c r="N2064" s="39">
        <f t="shared" si="1001"/>
        <v>1920544390.3599997</v>
      </c>
      <c r="O2064" s="39">
        <f t="shared" si="1001"/>
        <v>9762652559.0760002</v>
      </c>
      <c r="P2064" s="39">
        <f t="shared" si="1001"/>
        <v>3582852856.5900002</v>
      </c>
      <c r="Q2064" s="39">
        <f t="shared" si="1001"/>
        <v>2794931166.9299998</v>
      </c>
      <c r="R2064" s="39">
        <f t="shared" si="1001"/>
        <v>16788565677.210003</v>
      </c>
      <c r="S2064" s="39">
        <f t="shared" si="1001"/>
        <v>11441015931.129999</v>
      </c>
      <c r="T2064" s="39">
        <f t="shared" si="1001"/>
        <v>3041119719.5199995</v>
      </c>
      <c r="U2064" s="39">
        <f t="shared" si="1001"/>
        <v>15059753849.969997</v>
      </c>
      <c r="V2064" s="39">
        <f t="shared" si="1001"/>
        <v>0</v>
      </c>
      <c r="W2064" s="39">
        <f t="shared" si="1001"/>
        <v>0</v>
      </c>
      <c r="X2064" s="39">
        <f t="shared" si="1001"/>
        <v>0</v>
      </c>
      <c r="Y2064" s="39">
        <f t="shared" si="1001"/>
        <v>0</v>
      </c>
      <c r="Z2064" s="39">
        <f t="shared" si="1001"/>
        <v>73539827111.645996</v>
      </c>
      <c r="AA2064" s="39">
        <f t="shared" si="1001"/>
        <v>58515630751.353989</v>
      </c>
      <c r="AB2064" s="40">
        <f>Z2064/D2064</f>
        <v>0.55688593490728244</v>
      </c>
      <c r="AC2064" s="32"/>
    </row>
    <row r="2065" spans="1:29" s="33" customFormat="1" ht="23.1" customHeight="1" x14ac:dyDescent="0.25">
      <c r="A2065" s="41" t="s">
        <v>39</v>
      </c>
      <c r="B2065" s="31">
        <f t="shared" si="998"/>
        <v>94840000</v>
      </c>
      <c r="C2065" s="31">
        <f t="shared" si="997"/>
        <v>0</v>
      </c>
      <c r="D2065" s="31">
        <f t="shared" si="997"/>
        <v>94840000</v>
      </c>
      <c r="E2065" s="31">
        <f t="shared" si="997"/>
        <v>23264439.859999999</v>
      </c>
      <c r="F2065" s="31">
        <f t="shared" si="997"/>
        <v>23651525.650000002</v>
      </c>
      <c r="G2065" s="31">
        <f t="shared" si="997"/>
        <v>16340262.860000001</v>
      </c>
      <c r="H2065" s="31">
        <f t="shared" si="997"/>
        <v>0</v>
      </c>
      <c r="I2065" s="31">
        <f t="shared" si="997"/>
        <v>13875.48</v>
      </c>
      <c r="J2065" s="31">
        <f t="shared" si="997"/>
        <v>13875.48</v>
      </c>
      <c r="K2065" s="31">
        <f t="shared" si="997"/>
        <v>0</v>
      </c>
      <c r="L2065" s="31">
        <f t="shared" si="997"/>
        <v>0</v>
      </c>
      <c r="M2065" s="31">
        <f t="shared" si="997"/>
        <v>37001.279999999999</v>
      </c>
      <c r="N2065" s="31">
        <f t="shared" si="997"/>
        <v>6020492.54</v>
      </c>
      <c r="O2065" s="31">
        <f t="shared" si="997"/>
        <v>9199089.9700000025</v>
      </c>
      <c r="P2065" s="31">
        <f t="shared" si="997"/>
        <v>8030981.8700000001</v>
      </c>
      <c r="Q2065" s="31">
        <f t="shared" si="997"/>
        <v>7127883.4200000009</v>
      </c>
      <c r="R2065" s="31">
        <f t="shared" si="997"/>
        <v>8323898.4199999999</v>
      </c>
      <c r="S2065" s="31">
        <f t="shared" si="997"/>
        <v>8185868.330000001</v>
      </c>
      <c r="T2065" s="31">
        <f t="shared" si="997"/>
        <v>7665247.54</v>
      </c>
      <c r="U2065" s="31">
        <f t="shared" si="997"/>
        <v>8675015.3200000003</v>
      </c>
      <c r="V2065" s="31">
        <f t="shared" si="997"/>
        <v>0</v>
      </c>
      <c r="W2065" s="31">
        <f t="shared" si="997"/>
        <v>0</v>
      </c>
      <c r="X2065" s="31">
        <f t="shared" si="997"/>
        <v>0</v>
      </c>
      <c r="Y2065" s="31">
        <f t="shared" si="997"/>
        <v>0</v>
      </c>
      <c r="Z2065" s="31">
        <f t="shared" ref="Z2065" si="1002">SUM(M2065:Y2065)</f>
        <v>63265478.690000005</v>
      </c>
      <c r="AA2065" s="31">
        <f>D2065-Z2065</f>
        <v>31574521.309999995</v>
      </c>
      <c r="AB2065" s="37">
        <f t="shared" si="1000"/>
        <v>0.66707590352172086</v>
      </c>
      <c r="AC2065" s="32"/>
    </row>
    <row r="2066" spans="1:29" s="33" customFormat="1" ht="25.35" customHeight="1" x14ac:dyDescent="0.25">
      <c r="A2066" s="38" t="s">
        <v>40</v>
      </c>
      <c r="B2066" s="39">
        <f t="shared" ref="B2066:Y2066" si="1003">B2065+B2064</f>
        <v>132150297863</v>
      </c>
      <c r="C2066" s="39">
        <f t="shared" si="1003"/>
        <v>7.4633135227486491E-9</v>
      </c>
      <c r="D2066" s="39">
        <f t="shared" si="1003"/>
        <v>132150297863</v>
      </c>
      <c r="E2066" s="39">
        <f t="shared" si="1003"/>
        <v>17578003928.736004</v>
      </c>
      <c r="F2066" s="39">
        <f t="shared" si="1003"/>
        <v>34993502835.649994</v>
      </c>
      <c r="G2066" s="39">
        <f t="shared" si="1003"/>
        <v>18117213832.349998</v>
      </c>
      <c r="H2066" s="39">
        <f t="shared" si="1003"/>
        <v>0</v>
      </c>
      <c r="I2066" s="39">
        <f t="shared" si="1003"/>
        <v>2288703558.3299994</v>
      </c>
      <c r="J2066" s="39">
        <f t="shared" si="1003"/>
        <v>3945352410.2100005</v>
      </c>
      <c r="K2066" s="39">
        <f t="shared" si="1003"/>
        <v>0</v>
      </c>
      <c r="L2066" s="39">
        <f t="shared" si="1003"/>
        <v>0</v>
      </c>
      <c r="M2066" s="39">
        <f t="shared" si="1003"/>
        <v>9148427962.1400032</v>
      </c>
      <c r="N2066" s="39">
        <f t="shared" si="1003"/>
        <v>1926564882.8999996</v>
      </c>
      <c r="O2066" s="39">
        <f t="shared" si="1003"/>
        <v>9771851649.0459995</v>
      </c>
      <c r="P2066" s="39">
        <f t="shared" si="1003"/>
        <v>3590883838.46</v>
      </c>
      <c r="Q2066" s="39">
        <f t="shared" si="1003"/>
        <v>2802059050.3499999</v>
      </c>
      <c r="R2066" s="39">
        <f t="shared" si="1003"/>
        <v>16796889575.630003</v>
      </c>
      <c r="S2066" s="39">
        <f t="shared" si="1003"/>
        <v>11449201799.459999</v>
      </c>
      <c r="T2066" s="39">
        <f t="shared" si="1003"/>
        <v>3048784967.0599995</v>
      </c>
      <c r="U2066" s="39">
        <f t="shared" si="1003"/>
        <v>15068428865.289997</v>
      </c>
      <c r="V2066" s="39">
        <f t="shared" si="1003"/>
        <v>0</v>
      </c>
      <c r="W2066" s="39">
        <f t="shared" si="1003"/>
        <v>0</v>
      </c>
      <c r="X2066" s="39">
        <f t="shared" si="1003"/>
        <v>0</v>
      </c>
      <c r="Y2066" s="39">
        <f t="shared" si="1003"/>
        <v>0</v>
      </c>
      <c r="Z2066" s="39">
        <f>Z2065+Z2064</f>
        <v>73603092590.335999</v>
      </c>
      <c r="AA2066" s="39">
        <f t="shared" ref="AA2066" si="1004">AA2065+AA2064</f>
        <v>58547205272.663986</v>
      </c>
      <c r="AB2066" s="40">
        <f>Z2066/D2066</f>
        <v>0.5569650146883528</v>
      </c>
      <c r="AC2066" s="42"/>
    </row>
    <row r="2067" spans="1:2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20.100000000000001" customHeight="1" x14ac:dyDescent="0.25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27" customHeight="1" x14ac:dyDescent="0.2">
      <c r="A2070" s="36" t="s">
        <v>34</v>
      </c>
      <c r="B2070" s="31">
        <f>B2060+B436+B205</f>
        <v>5784463646</v>
      </c>
      <c r="C2070" s="31">
        <f t="shared" ref="C2070:Y2075" si="1005">C2060+C436+C205</f>
        <v>1.2732925824820995E-11</v>
      </c>
      <c r="D2070" s="31">
        <f t="shared" si="1005"/>
        <v>5784463646</v>
      </c>
      <c r="E2070" s="31">
        <f t="shared" si="1005"/>
        <v>1301570647.9100001</v>
      </c>
      <c r="F2070" s="31">
        <f t="shared" si="1005"/>
        <v>1450154508.0500002</v>
      </c>
      <c r="G2070" s="31">
        <f t="shared" si="1005"/>
        <v>289155858.99000001</v>
      </c>
      <c r="H2070" s="31">
        <f t="shared" si="1005"/>
        <v>0</v>
      </c>
      <c r="I2070" s="31">
        <f t="shared" si="1005"/>
        <v>868716743.36999977</v>
      </c>
      <c r="J2070" s="31">
        <f t="shared" si="1005"/>
        <v>944766649.14000022</v>
      </c>
      <c r="K2070" s="31">
        <f t="shared" si="1005"/>
        <v>0</v>
      </c>
      <c r="L2070" s="31">
        <f t="shared" si="1005"/>
        <v>0</v>
      </c>
      <c r="M2070" s="31">
        <f t="shared" si="1005"/>
        <v>2332524194.1900001</v>
      </c>
      <c r="N2070" s="31">
        <f t="shared" si="1005"/>
        <v>100903909.53</v>
      </c>
      <c r="O2070" s="31">
        <f t="shared" si="1005"/>
        <v>169893483.87</v>
      </c>
      <c r="P2070" s="31">
        <f t="shared" si="1005"/>
        <v>162056511.13999999</v>
      </c>
      <c r="Q2070" s="31">
        <f t="shared" si="1005"/>
        <v>149830461.93000001</v>
      </c>
      <c r="R2070" s="31">
        <f t="shared" si="1005"/>
        <v>248284174.26999998</v>
      </c>
      <c r="S2070" s="31">
        <f t="shared" si="1005"/>
        <v>107273222.71000001</v>
      </c>
      <c r="T2070" s="31">
        <f t="shared" si="1005"/>
        <v>157041553.44</v>
      </c>
      <c r="U2070" s="31">
        <f t="shared" si="1005"/>
        <v>132114305.55000004</v>
      </c>
      <c r="V2070" s="31">
        <f t="shared" si="1005"/>
        <v>0</v>
      </c>
      <c r="W2070" s="31">
        <f t="shared" si="1005"/>
        <v>0</v>
      </c>
      <c r="X2070" s="31">
        <f t="shared" si="1005"/>
        <v>0</v>
      </c>
      <c r="Y2070" s="31">
        <f t="shared" si="1005"/>
        <v>0</v>
      </c>
      <c r="Z2070" s="31">
        <f>SUM(M2070:Y2070)</f>
        <v>3559921816.6300001</v>
      </c>
      <c r="AA2070" s="31">
        <f>D2070-Z2070</f>
        <v>2224541829.3699999</v>
      </c>
      <c r="AB2070" s="37">
        <f t="shared" ref="AB2070:AB2076" si="1006">Z2070/D2070</f>
        <v>0.61542815972086073</v>
      </c>
      <c r="AC2070" s="32"/>
    </row>
    <row r="2071" spans="1:29" s="33" customFormat="1" ht="27.6" customHeight="1" x14ac:dyDescent="0.2">
      <c r="A2071" s="36" t="s">
        <v>35</v>
      </c>
      <c r="B2071" s="31">
        <f t="shared" ref="B2071:Q2075" si="1007">B2061+B437+B206</f>
        <v>125271945954</v>
      </c>
      <c r="C2071" s="31">
        <f t="shared" si="1007"/>
        <v>8.2654878497123718E-9</v>
      </c>
      <c r="D2071" s="31">
        <f t="shared" si="1007"/>
        <v>125271945954</v>
      </c>
      <c r="E2071" s="31">
        <f t="shared" si="1007"/>
        <v>16667318193.756001</v>
      </c>
      <c r="F2071" s="31">
        <f t="shared" si="1007"/>
        <v>33662869894.949993</v>
      </c>
      <c r="G2071" s="31">
        <f t="shared" si="1007"/>
        <v>17960554246.191662</v>
      </c>
      <c r="H2071" s="31">
        <f t="shared" si="1007"/>
        <v>0</v>
      </c>
      <c r="I2071" s="31">
        <f t="shared" si="1007"/>
        <v>1427742575.5899999</v>
      </c>
      <c r="J2071" s="31">
        <f t="shared" si="1007"/>
        <v>2975767274.5300002</v>
      </c>
      <c r="K2071" s="31">
        <f t="shared" si="1007"/>
        <v>0</v>
      </c>
      <c r="L2071" s="31">
        <f t="shared" si="1007"/>
        <v>0</v>
      </c>
      <c r="M2071" s="31">
        <f t="shared" si="1007"/>
        <v>6519433072.79</v>
      </c>
      <c r="N2071" s="31">
        <f t="shared" si="1007"/>
        <v>1861561050.2699995</v>
      </c>
      <c r="O2071" s="31">
        <f t="shared" si="1007"/>
        <v>9818432486.3859997</v>
      </c>
      <c r="P2071" s="31">
        <f t="shared" si="1007"/>
        <v>3559582081.5099998</v>
      </c>
      <c r="Q2071" s="31">
        <f t="shared" si="1007"/>
        <v>2688311803.2399998</v>
      </c>
      <c r="R2071" s="31">
        <f t="shared" si="1005"/>
        <v>16616044456.170002</v>
      </c>
      <c r="S2071" s="31">
        <f t="shared" si="1005"/>
        <v>11382746361.009998</v>
      </c>
      <c r="T2071" s="31">
        <f t="shared" si="1005"/>
        <v>2968046770.8800001</v>
      </c>
      <c r="U2071" s="31">
        <f t="shared" si="1005"/>
        <v>14992507475.311665</v>
      </c>
      <c r="V2071" s="31">
        <f t="shared" si="1005"/>
        <v>0</v>
      </c>
      <c r="W2071" s="31">
        <f t="shared" si="1005"/>
        <v>0</v>
      </c>
      <c r="X2071" s="31">
        <f t="shared" si="1005"/>
        <v>0</v>
      </c>
      <c r="Y2071" s="31">
        <f t="shared" si="1005"/>
        <v>0</v>
      </c>
      <c r="Z2071" s="31">
        <f t="shared" ref="Z2071:Z2073" si="1008">SUM(M2071:Y2071)</f>
        <v>70406665557.567657</v>
      </c>
      <c r="AA2071" s="31">
        <f>D2071-Z2071</f>
        <v>54865280396.432343</v>
      </c>
      <c r="AB2071" s="37">
        <f t="shared" si="1006"/>
        <v>0.56203058890312974</v>
      </c>
      <c r="AC2071" s="32"/>
    </row>
    <row r="2072" spans="1:29" s="33" customFormat="1" ht="27" customHeight="1" x14ac:dyDescent="0.2">
      <c r="A2072" s="36" t="s">
        <v>36</v>
      </c>
      <c r="B2072" s="31">
        <f t="shared" si="1007"/>
        <v>781732000</v>
      </c>
      <c r="C2072" s="31">
        <f t="shared" si="1005"/>
        <v>0</v>
      </c>
      <c r="D2072" s="31">
        <f t="shared" si="1005"/>
        <v>781732000</v>
      </c>
      <c r="E2072" s="31">
        <f t="shared" si="1005"/>
        <v>3935217.88</v>
      </c>
      <c r="F2072" s="31">
        <f t="shared" si="1005"/>
        <v>9333674.8699999992</v>
      </c>
      <c r="G2072" s="31">
        <f t="shared" si="1005"/>
        <v>1788000</v>
      </c>
      <c r="H2072" s="31">
        <f t="shared" si="1005"/>
        <v>0</v>
      </c>
      <c r="I2072" s="31">
        <f t="shared" si="1005"/>
        <v>0</v>
      </c>
      <c r="J2072" s="31">
        <f t="shared" si="1005"/>
        <v>0</v>
      </c>
      <c r="K2072" s="31">
        <f t="shared" si="1005"/>
        <v>0</v>
      </c>
      <c r="L2072" s="31">
        <f t="shared" si="1005"/>
        <v>0</v>
      </c>
      <c r="M2072" s="31">
        <f t="shared" si="1005"/>
        <v>89905410.950000003</v>
      </c>
      <c r="N2072" s="31">
        <f t="shared" si="1005"/>
        <v>0</v>
      </c>
      <c r="O2072" s="31">
        <f t="shared" si="1005"/>
        <v>0</v>
      </c>
      <c r="P2072" s="31">
        <f t="shared" si="1005"/>
        <v>3935217.88</v>
      </c>
      <c r="Q2072" s="31">
        <f t="shared" si="1005"/>
        <v>9288984.8699999992</v>
      </c>
      <c r="R2072" s="31">
        <f t="shared" si="1005"/>
        <v>44690</v>
      </c>
      <c r="S2072" s="31">
        <f t="shared" si="1005"/>
        <v>0</v>
      </c>
      <c r="T2072" s="31">
        <f t="shared" si="1005"/>
        <v>1788000</v>
      </c>
      <c r="U2072" s="31">
        <f t="shared" si="1005"/>
        <v>0</v>
      </c>
      <c r="V2072" s="31">
        <f t="shared" si="1005"/>
        <v>0</v>
      </c>
      <c r="W2072" s="31">
        <f t="shared" si="1005"/>
        <v>0</v>
      </c>
      <c r="X2072" s="31">
        <f t="shared" si="1005"/>
        <v>0</v>
      </c>
      <c r="Y2072" s="31">
        <f t="shared" si="1005"/>
        <v>0</v>
      </c>
      <c r="Z2072" s="31">
        <f t="shared" si="1008"/>
        <v>104962303.7</v>
      </c>
      <c r="AA2072" s="31">
        <f>D2072-Z2072</f>
        <v>676769696.29999995</v>
      </c>
      <c r="AB2072" s="37">
        <f t="shared" si="1006"/>
        <v>0.1342689101891697</v>
      </c>
      <c r="AC2072" s="32"/>
    </row>
    <row r="2073" spans="1:29" s="33" customFormat="1" ht="28.35" customHeight="1" x14ac:dyDescent="0.2">
      <c r="A2073" s="36" t="s">
        <v>37</v>
      </c>
      <c r="B2073" s="31">
        <f t="shared" si="1007"/>
        <v>1791708909</v>
      </c>
      <c r="C2073" s="31">
        <f t="shared" si="1005"/>
        <v>0</v>
      </c>
      <c r="D2073" s="31">
        <f t="shared" si="1005"/>
        <v>1791708909</v>
      </c>
      <c r="E2073" s="31">
        <f t="shared" si="1005"/>
        <v>2501111.08</v>
      </c>
      <c r="F2073" s="31">
        <f t="shared" si="1005"/>
        <v>57785953.340000004</v>
      </c>
      <c r="G2073" s="31">
        <f t="shared" si="1005"/>
        <v>-5784719</v>
      </c>
      <c r="H2073" s="31">
        <f t="shared" si="1005"/>
        <v>0</v>
      </c>
      <c r="I2073" s="31">
        <f t="shared" si="1005"/>
        <v>175500</v>
      </c>
      <c r="J2073" s="31">
        <f t="shared" si="1005"/>
        <v>45264231.340000004</v>
      </c>
      <c r="K2073" s="31">
        <f t="shared" si="1005"/>
        <v>0</v>
      </c>
      <c r="L2073" s="31">
        <f t="shared" si="1005"/>
        <v>0</v>
      </c>
      <c r="M2073" s="31">
        <f t="shared" si="1005"/>
        <v>251256560.25000003</v>
      </c>
      <c r="N2073" s="31">
        <f t="shared" si="1005"/>
        <v>0</v>
      </c>
      <c r="O2073" s="31">
        <f t="shared" si="1005"/>
        <v>1384000</v>
      </c>
      <c r="P2073" s="31">
        <f t="shared" si="1005"/>
        <v>941611.08</v>
      </c>
      <c r="Q2073" s="31">
        <f t="shared" si="1005"/>
        <v>47040</v>
      </c>
      <c r="R2073" s="31">
        <f t="shared" si="1005"/>
        <v>6237341</v>
      </c>
      <c r="S2073" s="31">
        <f t="shared" si="1005"/>
        <v>6237341</v>
      </c>
      <c r="T2073" s="31">
        <f t="shared" si="1005"/>
        <v>-6172591</v>
      </c>
      <c r="U2073" s="31">
        <f t="shared" si="1005"/>
        <v>387872</v>
      </c>
      <c r="V2073" s="31">
        <f t="shared" si="1005"/>
        <v>0</v>
      </c>
      <c r="W2073" s="31">
        <f t="shared" si="1005"/>
        <v>0</v>
      </c>
      <c r="X2073" s="31">
        <f t="shared" si="1005"/>
        <v>0</v>
      </c>
      <c r="Y2073" s="31">
        <f t="shared" si="1005"/>
        <v>0</v>
      </c>
      <c r="Z2073" s="31">
        <f t="shared" si="1008"/>
        <v>260319174.33000004</v>
      </c>
      <c r="AA2073" s="31">
        <f>D2073-Z2073</f>
        <v>1531389734.6700001</v>
      </c>
      <c r="AB2073" s="37">
        <f t="shared" si="1006"/>
        <v>0.14529099733912193</v>
      </c>
      <c r="AC2073" s="32"/>
    </row>
    <row r="2074" spans="1:29" s="33" customFormat="1" ht="27.6" customHeight="1" x14ac:dyDescent="0.25">
      <c r="A2074" s="38" t="s">
        <v>38</v>
      </c>
      <c r="B2074" s="39">
        <f t="shared" ref="B2074:AA2074" si="1009">SUM(B2070:B2073)</f>
        <v>133629850509</v>
      </c>
      <c r="C2074" s="39">
        <f t="shared" si="1009"/>
        <v>8.2782207755371928E-9</v>
      </c>
      <c r="D2074" s="39">
        <f t="shared" si="1009"/>
        <v>133629850509</v>
      </c>
      <c r="E2074" s="39">
        <f t="shared" si="1009"/>
        <v>17975325170.626003</v>
      </c>
      <c r="F2074" s="39">
        <f t="shared" si="1009"/>
        <v>35180144031.209991</v>
      </c>
      <c r="G2074" s="39">
        <f t="shared" si="1009"/>
        <v>18245713386.181664</v>
      </c>
      <c r="H2074" s="39">
        <f t="shared" si="1009"/>
        <v>0</v>
      </c>
      <c r="I2074" s="39">
        <f t="shared" si="1009"/>
        <v>2296634818.9599996</v>
      </c>
      <c r="J2074" s="39">
        <f t="shared" si="1009"/>
        <v>3965798155.0100007</v>
      </c>
      <c r="K2074" s="39">
        <f t="shared" si="1009"/>
        <v>0</v>
      </c>
      <c r="L2074" s="39">
        <f t="shared" si="1009"/>
        <v>0</v>
      </c>
      <c r="M2074" s="39">
        <f t="shared" si="1009"/>
        <v>9193119238.1800003</v>
      </c>
      <c r="N2074" s="39">
        <f t="shared" si="1009"/>
        <v>1962464959.7999995</v>
      </c>
      <c r="O2074" s="39">
        <f t="shared" si="1009"/>
        <v>9989709970.2560005</v>
      </c>
      <c r="P2074" s="39">
        <f t="shared" si="1009"/>
        <v>3726515421.6099997</v>
      </c>
      <c r="Q2074" s="39">
        <f t="shared" si="1009"/>
        <v>2847478290.0399995</v>
      </c>
      <c r="R2074" s="39">
        <f t="shared" si="1009"/>
        <v>16870610661.440002</v>
      </c>
      <c r="S2074" s="39">
        <f t="shared" si="1009"/>
        <v>11496256924.719997</v>
      </c>
      <c r="T2074" s="39">
        <f t="shared" si="1009"/>
        <v>3120703733.3200002</v>
      </c>
      <c r="U2074" s="39">
        <f t="shared" si="1009"/>
        <v>15125009652.861664</v>
      </c>
      <c r="V2074" s="39">
        <f t="shared" si="1009"/>
        <v>0</v>
      </c>
      <c r="W2074" s="39">
        <f t="shared" si="1009"/>
        <v>0</v>
      </c>
      <c r="X2074" s="39">
        <f t="shared" si="1009"/>
        <v>0</v>
      </c>
      <c r="Y2074" s="39">
        <f t="shared" si="1009"/>
        <v>0</v>
      </c>
      <c r="Z2074" s="39">
        <f t="shared" si="1009"/>
        <v>74331868852.227661</v>
      </c>
      <c r="AA2074" s="39">
        <f t="shared" si="1009"/>
        <v>59297981656.772346</v>
      </c>
      <c r="AB2074" s="40">
        <f t="shared" si="1006"/>
        <v>0.55625197939753279</v>
      </c>
      <c r="AC2074" s="32"/>
    </row>
    <row r="2075" spans="1:29" s="33" customFormat="1" ht="30" customHeight="1" x14ac:dyDescent="0.25">
      <c r="A2075" s="41" t="s">
        <v>39</v>
      </c>
      <c r="B2075" s="31">
        <f t="shared" si="1007"/>
        <v>113902000</v>
      </c>
      <c r="C2075" s="31">
        <f t="shared" si="1005"/>
        <v>0</v>
      </c>
      <c r="D2075" s="31">
        <f t="shared" si="1005"/>
        <v>113902000</v>
      </c>
      <c r="E2075" s="31">
        <f t="shared" si="1005"/>
        <v>28267778.100000001</v>
      </c>
      <c r="F2075" s="31">
        <f t="shared" si="1005"/>
        <v>27429376.760000002</v>
      </c>
      <c r="G2075" s="31">
        <f t="shared" si="1005"/>
        <v>20846317.990000002</v>
      </c>
      <c r="H2075" s="31">
        <f t="shared" si="1005"/>
        <v>0</v>
      </c>
      <c r="I2075" s="31">
        <f t="shared" si="1005"/>
        <v>13875.48</v>
      </c>
      <c r="J2075" s="31">
        <f t="shared" si="1005"/>
        <v>13875.48</v>
      </c>
      <c r="K2075" s="31">
        <f t="shared" si="1005"/>
        <v>0</v>
      </c>
      <c r="L2075" s="31">
        <f t="shared" si="1005"/>
        <v>0</v>
      </c>
      <c r="M2075" s="31">
        <f t="shared" si="1005"/>
        <v>37001.279999999999</v>
      </c>
      <c r="N2075" s="31">
        <f t="shared" si="1005"/>
        <v>6020492.54</v>
      </c>
      <c r="O2075" s="31">
        <f t="shared" si="1005"/>
        <v>12492356.020000001</v>
      </c>
      <c r="P2075" s="31">
        <f t="shared" si="1005"/>
        <v>9741054.0600000005</v>
      </c>
      <c r="Q2075" s="31">
        <f t="shared" si="1005"/>
        <v>7647004.1400000006</v>
      </c>
      <c r="R2075" s="31">
        <f t="shared" si="1005"/>
        <v>9976696.7699999996</v>
      </c>
      <c r="S2075" s="31">
        <f t="shared" si="1005"/>
        <v>9791800.370000001</v>
      </c>
      <c r="T2075" s="31">
        <f t="shared" si="1005"/>
        <v>10404539.26</v>
      </c>
      <c r="U2075" s="31">
        <f t="shared" si="1005"/>
        <v>10441778.73</v>
      </c>
      <c r="V2075" s="31">
        <f t="shared" si="1005"/>
        <v>0</v>
      </c>
      <c r="W2075" s="31">
        <f t="shared" si="1005"/>
        <v>0</v>
      </c>
      <c r="X2075" s="31">
        <f t="shared" si="1005"/>
        <v>0</v>
      </c>
      <c r="Y2075" s="31">
        <f t="shared" si="1005"/>
        <v>0</v>
      </c>
      <c r="Z2075" s="31">
        <f t="shared" ref="Z2075" si="1010">SUM(M2075:Y2075)</f>
        <v>76552723.170000002</v>
      </c>
      <c r="AA2075" s="31">
        <f>D2075-Z2075</f>
        <v>37349276.829999998</v>
      </c>
      <c r="AB2075" s="37">
        <f t="shared" si="1006"/>
        <v>0.67209287958069219</v>
      </c>
      <c r="AC2075" s="32"/>
    </row>
    <row r="2076" spans="1:29" s="33" customFormat="1" ht="33.6" customHeight="1" x14ac:dyDescent="0.25">
      <c r="A2076" s="38" t="s">
        <v>40</v>
      </c>
      <c r="B2076" s="39">
        <f t="shared" ref="B2076:AA2076" si="1011">B2075+B2074</f>
        <v>133743752509</v>
      </c>
      <c r="C2076" s="39">
        <f t="shared" si="1011"/>
        <v>8.2782207755371928E-9</v>
      </c>
      <c r="D2076" s="39">
        <f t="shared" si="1011"/>
        <v>133743752509</v>
      </c>
      <c r="E2076" s="39">
        <f t="shared" si="1011"/>
        <v>18003592948.726002</v>
      </c>
      <c r="F2076" s="39">
        <f t="shared" si="1011"/>
        <v>35207573407.969994</v>
      </c>
      <c r="G2076" s="39">
        <f t="shared" si="1011"/>
        <v>18266559704.171665</v>
      </c>
      <c r="H2076" s="39">
        <f t="shared" si="1011"/>
        <v>0</v>
      </c>
      <c r="I2076" s="39">
        <f t="shared" si="1011"/>
        <v>2296648694.4399996</v>
      </c>
      <c r="J2076" s="39">
        <f t="shared" si="1011"/>
        <v>3965812030.4900007</v>
      </c>
      <c r="K2076" s="39">
        <f t="shared" si="1011"/>
        <v>0</v>
      </c>
      <c r="L2076" s="39">
        <f t="shared" si="1011"/>
        <v>0</v>
      </c>
      <c r="M2076" s="39">
        <f t="shared" si="1011"/>
        <v>9193156239.460001</v>
      </c>
      <c r="N2076" s="39">
        <f t="shared" si="1011"/>
        <v>1968485452.3399994</v>
      </c>
      <c r="O2076" s="39">
        <f t="shared" si="1011"/>
        <v>10002202326.276001</v>
      </c>
      <c r="P2076" s="39">
        <f t="shared" si="1011"/>
        <v>3736256475.6699996</v>
      </c>
      <c r="Q2076" s="39">
        <f t="shared" si="1011"/>
        <v>2855125294.1799994</v>
      </c>
      <c r="R2076" s="39">
        <f t="shared" si="1011"/>
        <v>16880587358.210003</v>
      </c>
      <c r="S2076" s="39">
        <f t="shared" si="1011"/>
        <v>11506048725.089998</v>
      </c>
      <c r="T2076" s="39">
        <f t="shared" si="1011"/>
        <v>3131108272.5800004</v>
      </c>
      <c r="U2076" s="39">
        <f t="shared" si="1011"/>
        <v>15135451431.591663</v>
      </c>
      <c r="V2076" s="39">
        <f t="shared" si="1011"/>
        <v>0</v>
      </c>
      <c r="W2076" s="39">
        <f t="shared" si="1011"/>
        <v>0</v>
      </c>
      <c r="X2076" s="39">
        <f t="shared" si="1011"/>
        <v>0</v>
      </c>
      <c r="Y2076" s="39">
        <f t="shared" si="1011"/>
        <v>0</v>
      </c>
      <c r="Z2076" s="39">
        <f t="shared" si="1011"/>
        <v>74408421575.397659</v>
      </c>
      <c r="AA2076" s="39">
        <f t="shared" si="1011"/>
        <v>59335330933.602348</v>
      </c>
      <c r="AB2076" s="40">
        <f t="shared" si="1006"/>
        <v>0.55635063454938205</v>
      </c>
      <c r="AC2076" s="42"/>
    </row>
    <row r="2077" spans="1:29" s="63" customFormat="1" ht="15" customHeight="1" x14ac:dyDescent="0.25">
      <c r="A2077" s="60"/>
      <c r="B2077" s="61">
        <f>[1]consoCURRENT!E42430</f>
        <v>133743752509</v>
      </c>
      <c r="C2077" s="61">
        <f>[1]consoCURRENT!F42430</f>
        <v>-3.4924596548080444E-10</v>
      </c>
      <c r="D2077" s="56"/>
      <c r="E2077" s="61">
        <f>[1]consoCURRENT!H42430</f>
        <v>18003592948.725998</v>
      </c>
      <c r="F2077" s="61">
        <f>[1]consoCURRENT!I42430</f>
        <v>35207573407.970001</v>
      </c>
      <c r="G2077" s="61">
        <f>[1]consoCURRENT!J42430</f>
        <v>18266559704.171673</v>
      </c>
      <c r="H2077" s="61">
        <f>[1]consoCURRENT!K42430</f>
        <v>0</v>
      </c>
      <c r="I2077" s="61">
        <f>[1]consoCURRENT!L42430</f>
        <v>2296648694.4399996</v>
      </c>
      <c r="J2077" s="61">
        <f>[1]consoCURRENT!M42430</f>
        <v>3965812030.4900012</v>
      </c>
      <c r="K2077" s="61">
        <f>[1]consoCURRENT!N42430</f>
        <v>0</v>
      </c>
      <c r="L2077" s="61">
        <f>[1]consoCURRENT!O42430</f>
        <v>0</v>
      </c>
      <c r="M2077" s="61">
        <f>[1]consoCURRENT!P42430</f>
        <v>9193156239.460001</v>
      </c>
      <c r="N2077" s="61">
        <f>[1]consoCURRENT!Q42430</f>
        <v>1968485452.3399999</v>
      </c>
      <c r="O2077" s="61">
        <f>[1]consoCURRENT!R42430</f>
        <v>10002202326.276001</v>
      </c>
      <c r="P2077" s="61">
        <f>[1]consoCURRENT!S42430</f>
        <v>3736256475.6699996</v>
      </c>
      <c r="Q2077" s="61">
        <f>[1]consoCURRENT!T42430</f>
        <v>2855125294.1799994</v>
      </c>
      <c r="R2077" s="61">
        <f>[1]consoCURRENT!U42430</f>
        <v>16880587358.210001</v>
      </c>
      <c r="S2077" s="61">
        <f>[1]consoCURRENT!V42430</f>
        <v>11506048725.090002</v>
      </c>
      <c r="T2077" s="61">
        <f>[1]consoCURRENT!W42430</f>
        <v>3131108272.5799994</v>
      </c>
      <c r="U2077" s="61">
        <f>[1]consoCURRENT!X42430</f>
        <v>15135451431.591665</v>
      </c>
      <c r="V2077" s="61">
        <f>[1]consoCURRENT!Y42430</f>
        <v>0</v>
      </c>
      <c r="W2077" s="61">
        <f>[1]consoCURRENT!Z42430</f>
        <v>0</v>
      </c>
      <c r="X2077" s="61">
        <f>[1]consoCURRENT!AA42430</f>
        <v>0</v>
      </c>
      <c r="Y2077" s="61">
        <f>[1]consoCURRENT!AB42430</f>
        <v>0</v>
      </c>
      <c r="Z2077" s="61">
        <f>[1]consoCURRENT!AC42430</f>
        <v>74408421575.397675</v>
      </c>
      <c r="AA2077" s="61">
        <f>[1]consoCURRENT!AD42430</f>
        <v>59335330933.602364</v>
      </c>
      <c r="AB2077" s="61"/>
      <c r="AC2077" s="62"/>
    </row>
    <row r="2078" spans="1:29" s="63" customFormat="1" ht="22.35" customHeight="1" x14ac:dyDescent="0.25">
      <c r="A2078" s="60"/>
      <c r="B2078" s="61">
        <f>B2077-B2076</f>
        <v>0</v>
      </c>
      <c r="C2078" s="61">
        <f t="shared" ref="C2078" si="1012">128070504000-10229160000</f>
        <v>117841344000</v>
      </c>
      <c r="D2078" s="61">
        <f>128070504000-10229160000</f>
        <v>117841344000</v>
      </c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  <c r="V2078" s="61"/>
      <c r="W2078" s="61"/>
      <c r="X2078" s="61"/>
      <c r="Y2078" s="61"/>
      <c r="Z2078" s="61">
        <f>Z2077-Z2076</f>
        <v>0</v>
      </c>
      <c r="AA2078" s="61"/>
      <c r="AB2078" s="61"/>
      <c r="AC2078" s="62"/>
    </row>
    <row r="2079" spans="1:29" s="33" customFormat="1" ht="20.45" customHeight="1" x14ac:dyDescent="0.25">
      <c r="A2079" s="64" t="s">
        <v>114</v>
      </c>
      <c r="B2079" s="61">
        <f t="shared" ref="B2079:C2079" si="1013">B2078-B2076</f>
        <v>-133743752509</v>
      </c>
      <c r="C2079" s="61">
        <f t="shared" si="1013"/>
        <v>117841344000</v>
      </c>
      <c r="D2079" s="61">
        <f>D2078-D2076</f>
        <v>-15902408509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15" customHeight="1" x14ac:dyDescent="0.25">
      <c r="A2080" s="65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</row>
    <row r="2081" spans="1:29" s="33" customFormat="1" ht="22.35" hidden="1" customHeight="1" x14ac:dyDescent="0.25">
      <c r="A2081" s="46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</row>
    <row r="2082" spans="1:29" s="33" customFormat="1" ht="18" hidden="1" customHeight="1" x14ac:dyDescent="0.2">
      <c r="A2082" s="36" t="s">
        <v>34</v>
      </c>
      <c r="B2082" s="31">
        <f t="shared" ref="B2082:Q2085" si="1014">B2092+B2102</f>
        <v>0</v>
      </c>
      <c r="C2082" s="31">
        <f t="shared" si="1014"/>
        <v>0</v>
      </c>
      <c r="D2082" s="31">
        <f>D2092+D2102</f>
        <v>0</v>
      </c>
      <c r="E2082" s="31">
        <f t="shared" ref="E2082:Y2085" si="1015">E2092+E2102</f>
        <v>0</v>
      </c>
      <c r="F2082" s="31">
        <f t="shared" si="1015"/>
        <v>0</v>
      </c>
      <c r="G2082" s="31">
        <f t="shared" si="1015"/>
        <v>0</v>
      </c>
      <c r="H2082" s="31">
        <f t="shared" si="1015"/>
        <v>0</v>
      </c>
      <c r="I2082" s="31">
        <f t="shared" si="1015"/>
        <v>0</v>
      </c>
      <c r="J2082" s="31">
        <f t="shared" si="1015"/>
        <v>0</v>
      </c>
      <c r="K2082" s="31">
        <f t="shared" si="1015"/>
        <v>0</v>
      </c>
      <c r="L2082" s="31">
        <f t="shared" si="1015"/>
        <v>0</v>
      </c>
      <c r="M2082" s="31">
        <f t="shared" si="1015"/>
        <v>0</v>
      </c>
      <c r="N2082" s="31">
        <f t="shared" si="1015"/>
        <v>0</v>
      </c>
      <c r="O2082" s="31">
        <f t="shared" si="1015"/>
        <v>0</v>
      </c>
      <c r="P2082" s="31">
        <f t="shared" si="1015"/>
        <v>0</v>
      </c>
      <c r="Q2082" s="31">
        <f t="shared" si="1015"/>
        <v>0</v>
      </c>
      <c r="R2082" s="31">
        <f t="shared" si="1015"/>
        <v>0</v>
      </c>
      <c r="S2082" s="31">
        <f t="shared" si="1015"/>
        <v>0</v>
      </c>
      <c r="T2082" s="31">
        <f t="shared" si="1015"/>
        <v>0</v>
      </c>
      <c r="U2082" s="31">
        <f t="shared" si="1015"/>
        <v>0</v>
      </c>
      <c r="V2082" s="31">
        <f t="shared" si="1015"/>
        <v>0</v>
      </c>
      <c r="W2082" s="31">
        <f t="shared" si="1015"/>
        <v>0</v>
      </c>
      <c r="X2082" s="31">
        <f t="shared" si="1015"/>
        <v>0</v>
      </c>
      <c r="Y2082" s="31">
        <f t="shared" si="1015"/>
        <v>0</v>
      </c>
      <c r="Z2082" s="31">
        <f>SUM(M2082:Y2082)</f>
        <v>0</v>
      </c>
      <c r="AA2082" s="31">
        <f>D2082-Z2082</f>
        <v>0</v>
      </c>
      <c r="AB2082" s="37"/>
      <c r="AC2082" s="32"/>
    </row>
    <row r="2083" spans="1:29" s="33" customFormat="1" ht="18" hidden="1" customHeight="1" x14ac:dyDescent="0.2">
      <c r="A2083" s="36" t="s">
        <v>35</v>
      </c>
      <c r="B2083" s="31">
        <f t="shared" si="1014"/>
        <v>0</v>
      </c>
      <c r="C2083" s="31">
        <f t="shared" si="1014"/>
        <v>0</v>
      </c>
      <c r="D2083" s="31">
        <f t="shared" si="1014"/>
        <v>0</v>
      </c>
      <c r="E2083" s="31">
        <f t="shared" si="1014"/>
        <v>0</v>
      </c>
      <c r="F2083" s="31">
        <f t="shared" si="1014"/>
        <v>0</v>
      </c>
      <c r="G2083" s="31">
        <f t="shared" si="1014"/>
        <v>0</v>
      </c>
      <c r="H2083" s="31">
        <f t="shared" si="1014"/>
        <v>0</v>
      </c>
      <c r="I2083" s="31">
        <f t="shared" si="1014"/>
        <v>0</v>
      </c>
      <c r="J2083" s="31">
        <f t="shared" si="1014"/>
        <v>0</v>
      </c>
      <c r="K2083" s="31">
        <f t="shared" si="1014"/>
        <v>0</v>
      </c>
      <c r="L2083" s="31">
        <f t="shared" si="1014"/>
        <v>0</v>
      </c>
      <c r="M2083" s="31">
        <f t="shared" si="1014"/>
        <v>0</v>
      </c>
      <c r="N2083" s="31">
        <f t="shared" si="1014"/>
        <v>0</v>
      </c>
      <c r="O2083" s="31">
        <f t="shared" si="1014"/>
        <v>0</v>
      </c>
      <c r="P2083" s="31">
        <f t="shared" si="1014"/>
        <v>0</v>
      </c>
      <c r="Q2083" s="31">
        <f t="shared" si="1014"/>
        <v>0</v>
      </c>
      <c r="R2083" s="31">
        <f t="shared" si="1015"/>
        <v>0</v>
      </c>
      <c r="S2083" s="31">
        <f t="shared" si="1015"/>
        <v>0</v>
      </c>
      <c r="T2083" s="31">
        <f t="shared" si="1015"/>
        <v>0</v>
      </c>
      <c r="U2083" s="31">
        <f t="shared" si="1015"/>
        <v>0</v>
      </c>
      <c r="V2083" s="31">
        <f t="shared" si="1015"/>
        <v>0</v>
      </c>
      <c r="W2083" s="31">
        <f t="shared" si="1015"/>
        <v>0</v>
      </c>
      <c r="X2083" s="31">
        <f t="shared" si="1015"/>
        <v>0</v>
      </c>
      <c r="Y2083" s="31">
        <f t="shared" si="1015"/>
        <v>0</v>
      </c>
      <c r="Z2083" s="31">
        <f t="shared" ref="Z2083:Z2085" si="1016">SUM(M2083:Y2083)</f>
        <v>0</v>
      </c>
      <c r="AA2083" s="31">
        <f>D2083-Z2083</f>
        <v>0</v>
      </c>
      <c r="AB2083" s="37"/>
      <c r="AC2083" s="32"/>
    </row>
    <row r="2084" spans="1:29" s="33" customFormat="1" ht="18" hidden="1" customHeight="1" x14ac:dyDescent="0.2">
      <c r="A2084" s="36" t="s">
        <v>36</v>
      </c>
      <c r="B2084" s="31">
        <f t="shared" si="1014"/>
        <v>0</v>
      </c>
      <c r="C2084" s="31">
        <f t="shared" si="1014"/>
        <v>0</v>
      </c>
      <c r="D2084" s="31">
        <f t="shared" si="1014"/>
        <v>0</v>
      </c>
      <c r="E2084" s="31">
        <f t="shared" si="1014"/>
        <v>0</v>
      </c>
      <c r="F2084" s="31">
        <f t="shared" si="1014"/>
        <v>0</v>
      </c>
      <c r="G2084" s="31">
        <f t="shared" si="1014"/>
        <v>0</v>
      </c>
      <c r="H2084" s="31">
        <f t="shared" si="1014"/>
        <v>0</v>
      </c>
      <c r="I2084" s="31">
        <f t="shared" si="1014"/>
        <v>0</v>
      </c>
      <c r="J2084" s="31">
        <f t="shared" si="1014"/>
        <v>0</v>
      </c>
      <c r="K2084" s="31">
        <f t="shared" si="1014"/>
        <v>0</v>
      </c>
      <c r="L2084" s="31">
        <f t="shared" si="1014"/>
        <v>0</v>
      </c>
      <c r="M2084" s="31">
        <f t="shared" si="1014"/>
        <v>0</v>
      </c>
      <c r="N2084" s="31">
        <f t="shared" si="1014"/>
        <v>0</v>
      </c>
      <c r="O2084" s="31">
        <f t="shared" si="1014"/>
        <v>0</v>
      </c>
      <c r="P2084" s="31">
        <f t="shared" si="1014"/>
        <v>0</v>
      </c>
      <c r="Q2084" s="31">
        <f t="shared" si="1014"/>
        <v>0</v>
      </c>
      <c r="R2084" s="31">
        <f t="shared" si="1015"/>
        <v>0</v>
      </c>
      <c r="S2084" s="31">
        <f t="shared" si="1015"/>
        <v>0</v>
      </c>
      <c r="T2084" s="31">
        <f t="shared" si="1015"/>
        <v>0</v>
      </c>
      <c r="U2084" s="31">
        <f t="shared" si="1015"/>
        <v>0</v>
      </c>
      <c r="V2084" s="31">
        <f t="shared" si="1015"/>
        <v>0</v>
      </c>
      <c r="W2084" s="31">
        <f t="shared" si="1015"/>
        <v>0</v>
      </c>
      <c r="X2084" s="31">
        <f t="shared" si="1015"/>
        <v>0</v>
      </c>
      <c r="Y2084" s="31">
        <f t="shared" si="1015"/>
        <v>0</v>
      </c>
      <c r="Z2084" s="31">
        <f t="shared" si="1016"/>
        <v>0</v>
      </c>
      <c r="AA2084" s="31">
        <f>D2084-Z2084</f>
        <v>0</v>
      </c>
      <c r="AB2084" s="37"/>
      <c r="AC2084" s="32"/>
    </row>
    <row r="2085" spans="1:29" s="33" customFormat="1" ht="18" hidden="1" customHeight="1" x14ac:dyDescent="0.2">
      <c r="A2085" s="36" t="s">
        <v>37</v>
      </c>
      <c r="B2085" s="31">
        <f t="shared" si="1014"/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5"/>
        <v>0</v>
      </c>
      <c r="S2085" s="31">
        <f t="shared" si="1015"/>
        <v>0</v>
      </c>
      <c r="T2085" s="31">
        <f t="shared" si="1015"/>
        <v>0</v>
      </c>
      <c r="U2085" s="31">
        <f t="shared" si="1015"/>
        <v>0</v>
      </c>
      <c r="V2085" s="31">
        <f t="shared" si="1015"/>
        <v>0</v>
      </c>
      <c r="W2085" s="31">
        <f t="shared" si="1015"/>
        <v>0</v>
      </c>
      <c r="X2085" s="31">
        <f t="shared" si="1015"/>
        <v>0</v>
      </c>
      <c r="Y2085" s="31">
        <f t="shared" si="1015"/>
        <v>0</v>
      </c>
      <c r="Z2085" s="31">
        <f t="shared" si="1016"/>
        <v>0</v>
      </c>
      <c r="AA2085" s="31">
        <f>D2085-Z2085</f>
        <v>0</v>
      </c>
      <c r="AB2085" s="37"/>
      <c r="AC2085" s="32"/>
    </row>
    <row r="2086" spans="1:29" s="33" customFormat="1" ht="18" hidden="1" customHeight="1" x14ac:dyDescent="0.25">
      <c r="A2086" s="38" t="s">
        <v>38</v>
      </c>
      <c r="B2086" s="39">
        <f t="shared" ref="B2086:C2086" si="1017">SUM(B2082:B2085)</f>
        <v>0</v>
      </c>
      <c r="C2086" s="39">
        <f t="shared" si="1017"/>
        <v>0</v>
      </c>
      <c r="D2086" s="39">
        <f>SUM(D2082:D2085)</f>
        <v>0</v>
      </c>
      <c r="E2086" s="39">
        <f t="shared" ref="E2086:AA2086" si="1018">SUM(E2082:E2085)</f>
        <v>0</v>
      </c>
      <c r="F2086" s="39">
        <f t="shared" si="1018"/>
        <v>0</v>
      </c>
      <c r="G2086" s="39">
        <f t="shared" si="1018"/>
        <v>0</v>
      </c>
      <c r="H2086" s="39">
        <f t="shared" si="1018"/>
        <v>0</v>
      </c>
      <c r="I2086" s="39">
        <f t="shared" si="1018"/>
        <v>0</v>
      </c>
      <c r="J2086" s="39">
        <f t="shared" si="1018"/>
        <v>0</v>
      </c>
      <c r="K2086" s="39">
        <f t="shared" si="1018"/>
        <v>0</v>
      </c>
      <c r="L2086" s="39">
        <f t="shared" si="1018"/>
        <v>0</v>
      </c>
      <c r="M2086" s="39">
        <f t="shared" si="1018"/>
        <v>0</v>
      </c>
      <c r="N2086" s="39">
        <f t="shared" si="1018"/>
        <v>0</v>
      </c>
      <c r="O2086" s="39">
        <f t="shared" si="1018"/>
        <v>0</v>
      </c>
      <c r="P2086" s="39">
        <f t="shared" si="1018"/>
        <v>0</v>
      </c>
      <c r="Q2086" s="39">
        <f t="shared" si="1018"/>
        <v>0</v>
      </c>
      <c r="R2086" s="39">
        <f t="shared" si="1018"/>
        <v>0</v>
      </c>
      <c r="S2086" s="39">
        <f t="shared" si="1018"/>
        <v>0</v>
      </c>
      <c r="T2086" s="39">
        <f t="shared" si="1018"/>
        <v>0</v>
      </c>
      <c r="U2086" s="39">
        <f t="shared" si="1018"/>
        <v>0</v>
      </c>
      <c r="V2086" s="39">
        <f t="shared" si="1018"/>
        <v>0</v>
      </c>
      <c r="W2086" s="39">
        <f t="shared" si="1018"/>
        <v>0</v>
      </c>
      <c r="X2086" s="39">
        <f t="shared" si="1018"/>
        <v>0</v>
      </c>
      <c r="Y2086" s="39">
        <f t="shared" si="1018"/>
        <v>0</v>
      </c>
      <c r="Z2086" s="39">
        <f t="shared" si="1018"/>
        <v>0</v>
      </c>
      <c r="AA2086" s="39">
        <f t="shared" si="1018"/>
        <v>0</v>
      </c>
      <c r="AB2086" s="40"/>
      <c r="AC2086" s="32"/>
    </row>
    <row r="2087" spans="1:29" s="33" customFormat="1" ht="18" hidden="1" customHeight="1" x14ac:dyDescent="0.25">
      <c r="A2087" s="41" t="s">
        <v>39</v>
      </c>
      <c r="B2087" s="31">
        <f t="shared" ref="B2087:Y2087" si="1019">B2097+B2107</f>
        <v>0</v>
      </c>
      <c r="C2087" s="31">
        <f t="shared" si="1019"/>
        <v>0</v>
      </c>
      <c r="D2087" s="31">
        <f t="shared" si="1019"/>
        <v>0</v>
      </c>
      <c r="E2087" s="31">
        <f t="shared" si="1019"/>
        <v>0</v>
      </c>
      <c r="F2087" s="31">
        <f t="shared" si="1019"/>
        <v>0</v>
      </c>
      <c r="G2087" s="31">
        <f t="shared" si="1019"/>
        <v>0</v>
      </c>
      <c r="H2087" s="31">
        <f t="shared" si="1019"/>
        <v>0</v>
      </c>
      <c r="I2087" s="31">
        <f t="shared" si="1019"/>
        <v>0</v>
      </c>
      <c r="J2087" s="31">
        <f t="shared" si="1019"/>
        <v>0</v>
      </c>
      <c r="K2087" s="31">
        <f t="shared" si="1019"/>
        <v>0</v>
      </c>
      <c r="L2087" s="31">
        <f t="shared" si="1019"/>
        <v>0</v>
      </c>
      <c r="M2087" s="31">
        <f t="shared" si="1019"/>
        <v>0</v>
      </c>
      <c r="N2087" s="31">
        <f t="shared" si="1019"/>
        <v>0</v>
      </c>
      <c r="O2087" s="31">
        <f t="shared" si="1019"/>
        <v>0</v>
      </c>
      <c r="P2087" s="31">
        <f t="shared" si="1019"/>
        <v>0</v>
      </c>
      <c r="Q2087" s="31">
        <f t="shared" si="1019"/>
        <v>0</v>
      </c>
      <c r="R2087" s="31">
        <f t="shared" si="1019"/>
        <v>0</v>
      </c>
      <c r="S2087" s="31">
        <f t="shared" si="1019"/>
        <v>0</v>
      </c>
      <c r="T2087" s="31">
        <f t="shared" si="1019"/>
        <v>0</v>
      </c>
      <c r="U2087" s="31">
        <f t="shared" si="1019"/>
        <v>0</v>
      </c>
      <c r="V2087" s="31">
        <f t="shared" si="1019"/>
        <v>0</v>
      </c>
      <c r="W2087" s="31">
        <f t="shared" si="1019"/>
        <v>0</v>
      </c>
      <c r="X2087" s="31">
        <f t="shared" si="1019"/>
        <v>0</v>
      </c>
      <c r="Y2087" s="31">
        <f t="shared" si="1019"/>
        <v>0</v>
      </c>
      <c r="Z2087" s="31">
        <f t="shared" ref="Z2087" si="1020">SUM(M2087:Y2087)</f>
        <v>0</v>
      </c>
      <c r="AA2087" s="31">
        <f>D2087-Z2087</f>
        <v>0</v>
      </c>
      <c r="AB2087" s="37" t="e">
        <f>Z2087/D2087</f>
        <v>#DIV/0!</v>
      </c>
      <c r="AC2087" s="32"/>
    </row>
    <row r="2088" spans="1:29" s="33" customFormat="1" ht="18" hidden="1" customHeight="1" x14ac:dyDescent="0.25">
      <c r="A2088" s="38" t="s">
        <v>40</v>
      </c>
      <c r="B2088" s="39">
        <f t="shared" ref="B2088:C2088" si="1021">B2087+B2086</f>
        <v>0</v>
      </c>
      <c r="C2088" s="39">
        <f t="shared" si="1021"/>
        <v>0</v>
      </c>
      <c r="D2088" s="39">
        <f>D2087+D2086</f>
        <v>0</v>
      </c>
      <c r="E2088" s="39">
        <f t="shared" ref="E2088:AA2088" si="1022">E2087+E2086</f>
        <v>0</v>
      </c>
      <c r="F2088" s="39">
        <f t="shared" si="1022"/>
        <v>0</v>
      </c>
      <c r="G2088" s="39">
        <f t="shared" si="1022"/>
        <v>0</v>
      </c>
      <c r="H2088" s="39">
        <f t="shared" si="1022"/>
        <v>0</v>
      </c>
      <c r="I2088" s="39">
        <f t="shared" si="1022"/>
        <v>0</v>
      </c>
      <c r="J2088" s="39">
        <f t="shared" si="1022"/>
        <v>0</v>
      </c>
      <c r="K2088" s="39">
        <f t="shared" si="1022"/>
        <v>0</v>
      </c>
      <c r="L2088" s="39">
        <f t="shared" si="1022"/>
        <v>0</v>
      </c>
      <c r="M2088" s="39">
        <f t="shared" si="1022"/>
        <v>0</v>
      </c>
      <c r="N2088" s="39">
        <f t="shared" si="1022"/>
        <v>0</v>
      </c>
      <c r="O2088" s="39">
        <f t="shared" si="1022"/>
        <v>0</v>
      </c>
      <c r="P2088" s="39">
        <f t="shared" si="1022"/>
        <v>0</v>
      </c>
      <c r="Q2088" s="39">
        <f t="shared" si="1022"/>
        <v>0</v>
      </c>
      <c r="R2088" s="39">
        <f t="shared" si="1022"/>
        <v>0</v>
      </c>
      <c r="S2088" s="39">
        <f t="shared" si="1022"/>
        <v>0</v>
      </c>
      <c r="T2088" s="39">
        <f t="shared" si="1022"/>
        <v>0</v>
      </c>
      <c r="U2088" s="39">
        <f t="shared" si="1022"/>
        <v>0</v>
      </c>
      <c r="V2088" s="39">
        <f t="shared" si="1022"/>
        <v>0</v>
      </c>
      <c r="W2088" s="39">
        <f t="shared" si="1022"/>
        <v>0</v>
      </c>
      <c r="X2088" s="39">
        <f t="shared" si="1022"/>
        <v>0</v>
      </c>
      <c r="Y2088" s="39">
        <f t="shared" si="1022"/>
        <v>0</v>
      </c>
      <c r="Z2088" s="39">
        <f t="shared" si="1022"/>
        <v>0</v>
      </c>
      <c r="AA2088" s="39">
        <f t="shared" si="1022"/>
        <v>0</v>
      </c>
      <c r="AB2088" s="40" t="e">
        <f>Z2088/D2088</f>
        <v>#DIV/0!</v>
      </c>
      <c r="AC2088" s="42"/>
    </row>
    <row r="2089" spans="1:2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15" hidden="1" customHeight="1" x14ac:dyDescent="0.25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23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23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23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4">SUM(B2092:B2095)</f>
        <v>0</v>
      </c>
      <c r="C2096" s="39">
        <f t="shared" si="1024"/>
        <v>0</v>
      </c>
      <c r="D2096" s="39">
        <f>SUM(D2092:D2095)</f>
        <v>0</v>
      </c>
      <c r="E2096" s="39">
        <f t="shared" ref="E2096:AA2096" si="1025">SUM(E2092:E2095)</f>
        <v>0</v>
      </c>
      <c r="F2096" s="39">
        <f t="shared" si="1025"/>
        <v>0</v>
      </c>
      <c r="G2096" s="39">
        <f t="shared" si="1025"/>
        <v>0</v>
      </c>
      <c r="H2096" s="39">
        <f t="shared" si="1025"/>
        <v>0</v>
      </c>
      <c r="I2096" s="39">
        <f t="shared" si="1025"/>
        <v>0</v>
      </c>
      <c r="J2096" s="39">
        <f t="shared" si="1025"/>
        <v>0</v>
      </c>
      <c r="K2096" s="39">
        <f t="shared" si="1025"/>
        <v>0</v>
      </c>
      <c r="L2096" s="39">
        <f t="shared" si="1025"/>
        <v>0</v>
      </c>
      <c r="M2096" s="39">
        <f t="shared" si="1025"/>
        <v>0</v>
      </c>
      <c r="N2096" s="39">
        <f t="shared" si="1025"/>
        <v>0</v>
      </c>
      <c r="O2096" s="39">
        <f t="shared" si="1025"/>
        <v>0</v>
      </c>
      <c r="P2096" s="39">
        <f t="shared" si="1025"/>
        <v>0</v>
      </c>
      <c r="Q2096" s="39">
        <f t="shared" si="1025"/>
        <v>0</v>
      </c>
      <c r="R2096" s="39">
        <f t="shared" si="1025"/>
        <v>0</v>
      </c>
      <c r="S2096" s="39">
        <f t="shared" si="1025"/>
        <v>0</v>
      </c>
      <c r="T2096" s="39">
        <f t="shared" si="1025"/>
        <v>0</v>
      </c>
      <c r="U2096" s="39">
        <f t="shared" si="1025"/>
        <v>0</v>
      </c>
      <c r="V2096" s="39">
        <f t="shared" si="1025"/>
        <v>0</v>
      </c>
      <c r="W2096" s="39">
        <f t="shared" si="1025"/>
        <v>0</v>
      </c>
      <c r="X2096" s="39">
        <f t="shared" si="1025"/>
        <v>0</v>
      </c>
      <c r="Y2096" s="39">
        <f t="shared" si="1025"/>
        <v>0</v>
      </c>
      <c r="Z2096" s="39">
        <f t="shared" si="1025"/>
        <v>0</v>
      </c>
      <c r="AA2096" s="39">
        <f t="shared" si="1025"/>
        <v>0</v>
      </c>
      <c r="AB2096" s="40"/>
      <c r="AC2096" s="32"/>
    </row>
    <row r="2097" spans="1:29" s="33" customFormat="1" ht="26.45" hidden="1" customHeight="1" x14ac:dyDescent="0.25">
      <c r="A2097" s="41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23"/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26.45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18" hidden="1" customHeight="1" x14ac:dyDescent="0.25">
      <c r="A2107" s="41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18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2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</row>
    <row r="2113" spans="1:29" s="33" customFormat="1" ht="18" customHeight="1" x14ac:dyDescent="0.2">
      <c r="A2113" s="36" t="s">
        <v>35</v>
      </c>
      <c r="B2113" s="31">
        <f>[1]consoCURRENT!E43243</f>
        <v>1551759</v>
      </c>
      <c r="C2113" s="31">
        <f>[1]consoCURRENT!F43243</f>
        <v>0</v>
      </c>
      <c r="D2113" s="31">
        <f>[1]consoCURRENT!G43243</f>
        <v>1551759</v>
      </c>
      <c r="E2113" s="31">
        <f>[1]consoCURRENT!H43243</f>
        <v>1551759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1551759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33">SUM(M2113:Y2113)</f>
        <v>1551759</v>
      </c>
      <c r="AA2113" s="31">
        <f>D2113-Z2113</f>
        <v>0</v>
      </c>
      <c r="AB2113" s="37">
        <f>Z2113/D2113</f>
        <v>1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</row>
    <row r="2116" spans="1:29" s="33" customFormat="1" ht="23.1" hidden="1" customHeight="1" x14ac:dyDescent="0.25">
      <c r="A2116" s="38" t="s">
        <v>38</v>
      </c>
      <c r="B2116" s="39">
        <f t="shared" ref="B2116:C2116" si="1034">SUM(B2112:B2115)</f>
        <v>1551759</v>
      </c>
      <c r="C2116" s="39">
        <f t="shared" si="1034"/>
        <v>0</v>
      </c>
      <c r="D2116" s="39">
        <f>SUM(D2112:D2115)</f>
        <v>1551759</v>
      </c>
      <c r="E2116" s="39">
        <f t="shared" ref="E2116:AA2116" si="1035">SUM(E2112:E2115)</f>
        <v>1551759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1551759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1551759</v>
      </c>
      <c r="AA2116" s="39">
        <f t="shared" si="1035"/>
        <v>0</v>
      </c>
      <c r="AB2116" s="40">
        <f>Z2116/D2116</f>
        <v>1</v>
      </c>
      <c r="AC2116" s="32"/>
    </row>
    <row r="2117" spans="1:29" s="33" customFormat="1" ht="18" hidden="1" customHeight="1" x14ac:dyDescent="0.25">
      <c r="A2117" s="41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</row>
    <row r="2118" spans="1:29" s="33" customFormat="1" ht="23.45" customHeight="1" x14ac:dyDescent="0.25">
      <c r="A2118" s="38" t="s">
        <v>40</v>
      </c>
      <c r="B2118" s="39">
        <f t="shared" ref="B2118:C2118" si="1036">B2117+B2116</f>
        <v>1551759</v>
      </c>
      <c r="C2118" s="39">
        <f t="shared" si="1036"/>
        <v>0</v>
      </c>
      <c r="D2118" s="39">
        <f>D2117+D2116</f>
        <v>1551759</v>
      </c>
      <c r="E2118" s="39">
        <f t="shared" ref="E2118:AA2118" si="1037">E2117+E2116</f>
        <v>1551759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1551759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1551759</v>
      </c>
      <c r="AA2118" s="39">
        <f t="shared" si="1037"/>
        <v>0</v>
      </c>
      <c r="AB2118" s="40">
        <f>Z2118/D2118</f>
        <v>1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45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4" customHeight="1" x14ac:dyDescent="0.2">
      <c r="A2122" s="36" t="s">
        <v>34</v>
      </c>
      <c r="B2122" s="31">
        <f t="shared" ref="B2122:Q2125" si="1038">B2112+B2082</f>
        <v>0</v>
      </c>
      <c r="C2122" s="31">
        <f t="shared" si="1038"/>
        <v>0</v>
      </c>
      <c r="D2122" s="31">
        <f>D2112+D2082</f>
        <v>0</v>
      </c>
      <c r="E2122" s="31">
        <f t="shared" ref="E2122:Y2125" si="1039">E2112+E2082</f>
        <v>0</v>
      </c>
      <c r="F2122" s="31">
        <f t="shared" si="1039"/>
        <v>0</v>
      </c>
      <c r="G2122" s="31">
        <f t="shared" si="1039"/>
        <v>0</v>
      </c>
      <c r="H2122" s="31">
        <f t="shared" si="1039"/>
        <v>0</v>
      </c>
      <c r="I2122" s="31">
        <f t="shared" si="1039"/>
        <v>0</v>
      </c>
      <c r="J2122" s="31">
        <f t="shared" si="1039"/>
        <v>0</v>
      </c>
      <c r="K2122" s="31">
        <f t="shared" si="1039"/>
        <v>0</v>
      </c>
      <c r="L2122" s="31">
        <f t="shared" si="1039"/>
        <v>0</v>
      </c>
      <c r="M2122" s="31">
        <f t="shared" si="1039"/>
        <v>0</v>
      </c>
      <c r="N2122" s="31">
        <f t="shared" si="1039"/>
        <v>0</v>
      </c>
      <c r="O2122" s="31">
        <f t="shared" si="1039"/>
        <v>0</v>
      </c>
      <c r="P2122" s="31">
        <f t="shared" si="1039"/>
        <v>0</v>
      </c>
      <c r="Q2122" s="31">
        <f t="shared" si="1039"/>
        <v>0</v>
      </c>
      <c r="R2122" s="31">
        <f t="shared" si="1039"/>
        <v>0</v>
      </c>
      <c r="S2122" s="31">
        <f t="shared" si="1039"/>
        <v>0</v>
      </c>
      <c r="T2122" s="31">
        <f t="shared" si="1039"/>
        <v>0</v>
      </c>
      <c r="U2122" s="31">
        <f t="shared" si="1039"/>
        <v>0</v>
      </c>
      <c r="V2122" s="31">
        <f t="shared" si="1039"/>
        <v>0</v>
      </c>
      <c r="W2122" s="31">
        <f t="shared" si="1039"/>
        <v>0</v>
      </c>
      <c r="X2122" s="31">
        <f t="shared" si="1039"/>
        <v>0</v>
      </c>
      <c r="Y2122" s="31">
        <f t="shared" si="1039"/>
        <v>0</v>
      </c>
      <c r="Z2122" s="31">
        <f>SUM(M2122:Y2122)</f>
        <v>0</v>
      </c>
      <c r="AA2122" s="31">
        <f>D2122-Z2122</f>
        <v>0</v>
      </c>
      <c r="AB2122" s="37"/>
      <c r="AC2122" s="32"/>
    </row>
    <row r="2123" spans="1:29" s="33" customFormat="1" ht="24" customHeight="1" x14ac:dyDescent="0.2">
      <c r="A2123" s="36" t="s">
        <v>35</v>
      </c>
      <c r="B2123" s="31">
        <f t="shared" si="1038"/>
        <v>1551759</v>
      </c>
      <c r="C2123" s="31">
        <f t="shared" si="1038"/>
        <v>0</v>
      </c>
      <c r="D2123" s="31">
        <f t="shared" si="1038"/>
        <v>1551759</v>
      </c>
      <c r="E2123" s="31">
        <f t="shared" si="1038"/>
        <v>1551759</v>
      </c>
      <c r="F2123" s="31">
        <f t="shared" si="1038"/>
        <v>0</v>
      </c>
      <c r="G2123" s="31">
        <f t="shared" si="1038"/>
        <v>0</v>
      </c>
      <c r="H2123" s="31">
        <f t="shared" si="1038"/>
        <v>0</v>
      </c>
      <c r="I2123" s="31">
        <f t="shared" si="1038"/>
        <v>0</v>
      </c>
      <c r="J2123" s="31">
        <f t="shared" si="1038"/>
        <v>0</v>
      </c>
      <c r="K2123" s="31">
        <f t="shared" si="1038"/>
        <v>0</v>
      </c>
      <c r="L2123" s="31">
        <f t="shared" si="1038"/>
        <v>0</v>
      </c>
      <c r="M2123" s="31">
        <f t="shared" si="1038"/>
        <v>0</v>
      </c>
      <c r="N2123" s="31">
        <f t="shared" si="1038"/>
        <v>0</v>
      </c>
      <c r="O2123" s="31">
        <f t="shared" si="1038"/>
        <v>0</v>
      </c>
      <c r="P2123" s="31">
        <f t="shared" si="1038"/>
        <v>1551759</v>
      </c>
      <c r="Q2123" s="31">
        <f t="shared" si="1038"/>
        <v>0</v>
      </c>
      <c r="R2123" s="31">
        <f t="shared" si="1039"/>
        <v>0</v>
      </c>
      <c r="S2123" s="31">
        <f t="shared" si="1039"/>
        <v>0</v>
      </c>
      <c r="T2123" s="31">
        <f t="shared" si="1039"/>
        <v>0</v>
      </c>
      <c r="U2123" s="31">
        <f t="shared" si="1039"/>
        <v>0</v>
      </c>
      <c r="V2123" s="31">
        <f t="shared" si="1039"/>
        <v>0</v>
      </c>
      <c r="W2123" s="31">
        <f t="shared" si="1039"/>
        <v>0</v>
      </c>
      <c r="X2123" s="31">
        <f t="shared" si="1039"/>
        <v>0</v>
      </c>
      <c r="Y2123" s="31">
        <f t="shared" si="1039"/>
        <v>0</v>
      </c>
      <c r="Z2123" s="31">
        <f t="shared" ref="Z2123:Z2125" si="1040">SUM(M2123:Y2123)</f>
        <v>1551759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24" customHeight="1" x14ac:dyDescent="0.2">
      <c r="A2124" s="36" t="s">
        <v>36</v>
      </c>
      <c r="B2124" s="31">
        <f t="shared" si="1038"/>
        <v>0</v>
      </c>
      <c r="C2124" s="31">
        <f t="shared" si="1038"/>
        <v>0</v>
      </c>
      <c r="D2124" s="31">
        <f t="shared" si="1038"/>
        <v>0</v>
      </c>
      <c r="E2124" s="31">
        <f t="shared" si="1038"/>
        <v>0</v>
      </c>
      <c r="F2124" s="31">
        <f t="shared" si="1038"/>
        <v>0</v>
      </c>
      <c r="G2124" s="31">
        <f t="shared" si="1038"/>
        <v>0</v>
      </c>
      <c r="H2124" s="31">
        <f t="shared" si="1038"/>
        <v>0</v>
      </c>
      <c r="I2124" s="31">
        <f t="shared" si="1038"/>
        <v>0</v>
      </c>
      <c r="J2124" s="31">
        <f t="shared" si="1038"/>
        <v>0</v>
      </c>
      <c r="K2124" s="31">
        <f t="shared" si="1038"/>
        <v>0</v>
      </c>
      <c r="L2124" s="31">
        <f t="shared" si="1038"/>
        <v>0</v>
      </c>
      <c r="M2124" s="31">
        <f t="shared" si="1038"/>
        <v>0</v>
      </c>
      <c r="N2124" s="31">
        <f t="shared" si="1038"/>
        <v>0</v>
      </c>
      <c r="O2124" s="31">
        <f t="shared" si="1038"/>
        <v>0</v>
      </c>
      <c r="P2124" s="31">
        <f t="shared" si="1038"/>
        <v>0</v>
      </c>
      <c r="Q2124" s="31">
        <f t="shared" si="1038"/>
        <v>0</v>
      </c>
      <c r="R2124" s="31">
        <f t="shared" si="1039"/>
        <v>0</v>
      </c>
      <c r="S2124" s="31">
        <f t="shared" si="1039"/>
        <v>0</v>
      </c>
      <c r="T2124" s="31">
        <f t="shared" si="1039"/>
        <v>0</v>
      </c>
      <c r="U2124" s="31">
        <f t="shared" si="1039"/>
        <v>0</v>
      </c>
      <c r="V2124" s="31">
        <f t="shared" si="1039"/>
        <v>0</v>
      </c>
      <c r="W2124" s="31">
        <f t="shared" si="1039"/>
        <v>0</v>
      </c>
      <c r="X2124" s="31">
        <f t="shared" si="1039"/>
        <v>0</v>
      </c>
      <c r="Y2124" s="31">
        <f t="shared" si="1039"/>
        <v>0</v>
      </c>
      <c r="Z2124" s="31">
        <f t="shared" si="1040"/>
        <v>0</v>
      </c>
      <c r="AA2124" s="31">
        <f>D2124-Z2124</f>
        <v>0</v>
      </c>
      <c r="AB2124" s="37"/>
      <c r="AC2124" s="32"/>
    </row>
    <row r="2125" spans="1:29" s="33" customFormat="1" ht="24" customHeight="1" x14ac:dyDescent="0.2">
      <c r="A2125" s="36" t="s">
        <v>37</v>
      </c>
      <c r="B2125" s="31">
        <f t="shared" si="1038"/>
        <v>0</v>
      </c>
      <c r="C2125" s="31">
        <f t="shared" si="1038"/>
        <v>0</v>
      </c>
      <c r="D2125" s="31">
        <f t="shared" si="1038"/>
        <v>0</v>
      </c>
      <c r="E2125" s="31">
        <f t="shared" si="1038"/>
        <v>0</v>
      </c>
      <c r="F2125" s="31">
        <f t="shared" si="1038"/>
        <v>0</v>
      </c>
      <c r="G2125" s="31">
        <f t="shared" si="1038"/>
        <v>0</v>
      </c>
      <c r="H2125" s="31">
        <f t="shared" si="1038"/>
        <v>0</v>
      </c>
      <c r="I2125" s="31">
        <f t="shared" si="1038"/>
        <v>0</v>
      </c>
      <c r="J2125" s="31">
        <f t="shared" si="1038"/>
        <v>0</v>
      </c>
      <c r="K2125" s="31">
        <f t="shared" si="1038"/>
        <v>0</v>
      </c>
      <c r="L2125" s="31">
        <f t="shared" si="1038"/>
        <v>0</v>
      </c>
      <c r="M2125" s="31">
        <f t="shared" si="1038"/>
        <v>0</v>
      </c>
      <c r="N2125" s="31">
        <f t="shared" si="1038"/>
        <v>0</v>
      </c>
      <c r="O2125" s="31">
        <f t="shared" si="1038"/>
        <v>0</v>
      </c>
      <c r="P2125" s="31">
        <f t="shared" si="1038"/>
        <v>0</v>
      </c>
      <c r="Q2125" s="31">
        <f t="shared" si="1038"/>
        <v>0</v>
      </c>
      <c r="R2125" s="31">
        <f t="shared" si="1039"/>
        <v>0</v>
      </c>
      <c r="S2125" s="31">
        <f t="shared" si="1039"/>
        <v>0</v>
      </c>
      <c r="T2125" s="31">
        <f t="shared" si="1039"/>
        <v>0</v>
      </c>
      <c r="U2125" s="31">
        <f t="shared" si="1039"/>
        <v>0</v>
      </c>
      <c r="V2125" s="31">
        <f t="shared" si="1039"/>
        <v>0</v>
      </c>
      <c r="W2125" s="31">
        <f t="shared" si="1039"/>
        <v>0</v>
      </c>
      <c r="X2125" s="31">
        <f t="shared" si="1039"/>
        <v>0</v>
      </c>
      <c r="Y2125" s="31">
        <f t="shared" si="1039"/>
        <v>0</v>
      </c>
      <c r="Z2125" s="31">
        <f t="shared" si="1040"/>
        <v>0</v>
      </c>
      <c r="AA2125" s="31">
        <f>D2125-Z2125</f>
        <v>0</v>
      </c>
      <c r="AB2125" s="37"/>
      <c r="AC2125" s="32"/>
    </row>
    <row r="2126" spans="1:29" s="33" customFormat="1" ht="21.6" hidden="1" customHeight="1" x14ac:dyDescent="0.25">
      <c r="A2126" s="38" t="s">
        <v>38</v>
      </c>
      <c r="B2126" s="39">
        <f t="shared" ref="B2126:C2126" si="1041">SUM(B2122:B2125)</f>
        <v>1551759</v>
      </c>
      <c r="C2126" s="39">
        <f t="shared" si="1041"/>
        <v>0</v>
      </c>
      <c r="D2126" s="39">
        <f>SUM(D2122:D2125)</f>
        <v>1551759</v>
      </c>
      <c r="E2126" s="39">
        <f t="shared" ref="E2126:AA2126" si="1042">SUM(E2122:E2125)</f>
        <v>1551759</v>
      </c>
      <c r="F2126" s="39">
        <f t="shared" si="1042"/>
        <v>0</v>
      </c>
      <c r="G2126" s="39">
        <f t="shared" si="1042"/>
        <v>0</v>
      </c>
      <c r="H2126" s="39">
        <f t="shared" si="1042"/>
        <v>0</v>
      </c>
      <c r="I2126" s="39">
        <f t="shared" si="1042"/>
        <v>0</v>
      </c>
      <c r="J2126" s="39">
        <f t="shared" si="1042"/>
        <v>0</v>
      </c>
      <c r="K2126" s="39">
        <f t="shared" si="1042"/>
        <v>0</v>
      </c>
      <c r="L2126" s="39">
        <f t="shared" si="1042"/>
        <v>0</v>
      </c>
      <c r="M2126" s="39">
        <f t="shared" si="1042"/>
        <v>0</v>
      </c>
      <c r="N2126" s="39">
        <f t="shared" si="1042"/>
        <v>0</v>
      </c>
      <c r="O2126" s="39">
        <f t="shared" si="1042"/>
        <v>0</v>
      </c>
      <c r="P2126" s="39">
        <f t="shared" si="1042"/>
        <v>1551759</v>
      </c>
      <c r="Q2126" s="39">
        <f t="shared" si="1042"/>
        <v>0</v>
      </c>
      <c r="R2126" s="39">
        <f t="shared" si="1042"/>
        <v>0</v>
      </c>
      <c r="S2126" s="39">
        <f t="shared" si="1042"/>
        <v>0</v>
      </c>
      <c r="T2126" s="39">
        <f t="shared" si="1042"/>
        <v>0</v>
      </c>
      <c r="U2126" s="39">
        <f t="shared" si="1042"/>
        <v>0</v>
      </c>
      <c r="V2126" s="39">
        <f t="shared" si="1042"/>
        <v>0</v>
      </c>
      <c r="W2126" s="39">
        <f t="shared" si="1042"/>
        <v>0</v>
      </c>
      <c r="X2126" s="39">
        <f t="shared" si="1042"/>
        <v>0</v>
      </c>
      <c r="Y2126" s="39">
        <f t="shared" si="1042"/>
        <v>0</v>
      </c>
      <c r="Z2126" s="39">
        <f t="shared" si="1042"/>
        <v>1551759</v>
      </c>
      <c r="AA2126" s="39">
        <f t="shared" si="1042"/>
        <v>0</v>
      </c>
      <c r="AB2126" s="40">
        <f>Z2126/D2126</f>
        <v>1</v>
      </c>
      <c r="AC2126" s="32"/>
    </row>
    <row r="2127" spans="1:29" s="33" customFormat="1" ht="23.45" hidden="1" customHeight="1" x14ac:dyDescent="0.25">
      <c r="A2127" s="41" t="s">
        <v>39</v>
      </c>
      <c r="B2127" s="31">
        <f t="shared" ref="B2127:Y2127" si="1043">B2117+B2087</f>
        <v>0</v>
      </c>
      <c r="C2127" s="31">
        <f t="shared" si="1043"/>
        <v>0</v>
      </c>
      <c r="D2127" s="31">
        <f t="shared" si="1043"/>
        <v>0</v>
      </c>
      <c r="E2127" s="31">
        <f t="shared" si="1043"/>
        <v>0</v>
      </c>
      <c r="F2127" s="31">
        <f t="shared" si="1043"/>
        <v>0</v>
      </c>
      <c r="G2127" s="31">
        <f t="shared" si="1043"/>
        <v>0</v>
      </c>
      <c r="H2127" s="31">
        <f t="shared" si="1043"/>
        <v>0</v>
      </c>
      <c r="I2127" s="31">
        <f t="shared" si="1043"/>
        <v>0</v>
      </c>
      <c r="J2127" s="31">
        <f t="shared" si="1043"/>
        <v>0</v>
      </c>
      <c r="K2127" s="31">
        <f t="shared" si="1043"/>
        <v>0</v>
      </c>
      <c r="L2127" s="31">
        <f t="shared" si="1043"/>
        <v>0</v>
      </c>
      <c r="M2127" s="31">
        <f t="shared" si="1043"/>
        <v>0</v>
      </c>
      <c r="N2127" s="31">
        <f t="shared" si="1043"/>
        <v>0</v>
      </c>
      <c r="O2127" s="31">
        <f t="shared" si="1043"/>
        <v>0</v>
      </c>
      <c r="P2127" s="31">
        <f t="shared" si="1043"/>
        <v>0</v>
      </c>
      <c r="Q2127" s="31">
        <f t="shared" si="1043"/>
        <v>0</v>
      </c>
      <c r="R2127" s="31">
        <f t="shared" si="1043"/>
        <v>0</v>
      </c>
      <c r="S2127" s="31">
        <f t="shared" si="1043"/>
        <v>0</v>
      </c>
      <c r="T2127" s="31">
        <f t="shared" si="1043"/>
        <v>0</v>
      </c>
      <c r="U2127" s="31">
        <f t="shared" si="1043"/>
        <v>0</v>
      </c>
      <c r="V2127" s="31">
        <f t="shared" si="1043"/>
        <v>0</v>
      </c>
      <c r="W2127" s="31">
        <f t="shared" si="1043"/>
        <v>0</v>
      </c>
      <c r="X2127" s="31">
        <f t="shared" si="1043"/>
        <v>0</v>
      </c>
      <c r="Y2127" s="31">
        <f t="shared" si="1043"/>
        <v>0</v>
      </c>
      <c r="Z2127" s="31">
        <f t="shared" ref="Z2127" si="1044">SUM(M2127:Y2127)</f>
        <v>0</v>
      </c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7.6" customHeight="1" x14ac:dyDescent="0.25">
      <c r="A2128" s="38" t="s">
        <v>40</v>
      </c>
      <c r="B2128" s="39">
        <f t="shared" ref="B2128:C2128" si="1045">B2127+B2126</f>
        <v>1551759</v>
      </c>
      <c r="C2128" s="39">
        <f t="shared" si="1045"/>
        <v>0</v>
      </c>
      <c r="D2128" s="39">
        <f>D2127+D2126</f>
        <v>1551759</v>
      </c>
      <c r="E2128" s="39">
        <f t="shared" ref="E2128:AA2128" si="1046">E2127+E2126</f>
        <v>1551759</v>
      </c>
      <c r="F2128" s="39">
        <f t="shared" si="1046"/>
        <v>0</v>
      </c>
      <c r="G2128" s="39">
        <f t="shared" si="1046"/>
        <v>0</v>
      </c>
      <c r="H2128" s="39">
        <f t="shared" si="1046"/>
        <v>0</v>
      </c>
      <c r="I2128" s="39">
        <f t="shared" si="1046"/>
        <v>0</v>
      </c>
      <c r="J2128" s="39">
        <f t="shared" si="1046"/>
        <v>0</v>
      </c>
      <c r="K2128" s="39">
        <f t="shared" si="1046"/>
        <v>0</v>
      </c>
      <c r="L2128" s="39">
        <f t="shared" si="1046"/>
        <v>0</v>
      </c>
      <c r="M2128" s="39">
        <f t="shared" si="1046"/>
        <v>0</v>
      </c>
      <c r="N2128" s="39">
        <f t="shared" si="1046"/>
        <v>0</v>
      </c>
      <c r="O2128" s="39">
        <f t="shared" si="1046"/>
        <v>0</v>
      </c>
      <c r="P2128" s="39">
        <f t="shared" si="1046"/>
        <v>1551759</v>
      </c>
      <c r="Q2128" s="39">
        <f t="shared" si="1046"/>
        <v>0</v>
      </c>
      <c r="R2128" s="39">
        <f t="shared" si="1046"/>
        <v>0</v>
      </c>
      <c r="S2128" s="39">
        <f t="shared" si="1046"/>
        <v>0</v>
      </c>
      <c r="T2128" s="39">
        <f t="shared" si="1046"/>
        <v>0</v>
      </c>
      <c r="U2128" s="39">
        <f t="shared" si="1046"/>
        <v>0</v>
      </c>
      <c r="V2128" s="39">
        <f t="shared" si="1046"/>
        <v>0</v>
      </c>
      <c r="W2128" s="39">
        <f t="shared" si="1046"/>
        <v>0</v>
      </c>
      <c r="X2128" s="39">
        <f t="shared" si="1046"/>
        <v>0</v>
      </c>
      <c r="Y2128" s="39">
        <f t="shared" si="1046"/>
        <v>0</v>
      </c>
      <c r="Z2128" s="39">
        <f t="shared" si="1046"/>
        <v>1551759</v>
      </c>
      <c r="AA2128" s="39">
        <f t="shared" si="1046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20.45" customHeight="1" x14ac:dyDescent="0.25">
      <c r="A2131" s="64" t="s">
        <v>119</v>
      </c>
      <c r="B2131" s="66"/>
      <c r="C2131" s="66"/>
      <c r="D2131" s="66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5" customHeight="1" x14ac:dyDescent="0.25">
      <c r="A2132" s="64"/>
      <c r="B2132" s="66"/>
      <c r="C2132" s="66"/>
      <c r="D2132" s="66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</row>
    <row r="2133" spans="1:29" s="33" customFormat="1" ht="15" customHeight="1" x14ac:dyDescent="0.2">
      <c r="A2133" s="52"/>
      <c r="B2133" s="66"/>
      <c r="C2133" s="66"/>
      <c r="D2133" s="66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</row>
    <row r="2134" spans="1:29" s="33" customFormat="1" ht="15" hidden="1" customHeight="1" x14ac:dyDescent="0.25">
      <c r="A2134" s="46" t="s">
        <v>120</v>
      </c>
      <c r="B2134" s="67"/>
      <c r="C2134" s="67"/>
      <c r="D2134" s="67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</row>
    <row r="2135" spans="1:29" s="33" customFormat="1" ht="18" hidden="1" customHeight="1" x14ac:dyDescent="0.2">
      <c r="A2135" s="36" t="s">
        <v>34</v>
      </c>
      <c r="B2135" s="31">
        <f t="shared" ref="B2135:Q2140" si="1047">B2145+B2155+B2165+B2175+B2185+B2195+B2205+B2215+B2225+B2235</f>
        <v>0</v>
      </c>
      <c r="C2135" s="31">
        <f t="shared" si="1047"/>
        <v>0</v>
      </c>
      <c r="D2135" s="31">
        <f>D2145+D2155+D2165+D2175+D2185+D2195+D2205+D2215+D2225+D2235</f>
        <v>0</v>
      </c>
      <c r="E2135" s="31">
        <f t="shared" ref="E2135:Y2140" si="1048">E2145+E2155+E2165+E2175+E2185+E2195+E2205+E2215+E2225+E2235</f>
        <v>0</v>
      </c>
      <c r="F2135" s="31">
        <f t="shared" si="1048"/>
        <v>0</v>
      </c>
      <c r="G2135" s="31">
        <f t="shared" si="1048"/>
        <v>0</v>
      </c>
      <c r="H2135" s="31">
        <f t="shared" si="1048"/>
        <v>0</v>
      </c>
      <c r="I2135" s="31">
        <f t="shared" si="1048"/>
        <v>0</v>
      </c>
      <c r="J2135" s="31">
        <f t="shared" si="1048"/>
        <v>0</v>
      </c>
      <c r="K2135" s="31">
        <f t="shared" si="1048"/>
        <v>0</v>
      </c>
      <c r="L2135" s="31">
        <f t="shared" si="1048"/>
        <v>0</v>
      </c>
      <c r="M2135" s="31">
        <f t="shared" si="1048"/>
        <v>0</v>
      </c>
      <c r="N2135" s="31">
        <f t="shared" si="1048"/>
        <v>0</v>
      </c>
      <c r="O2135" s="31">
        <f t="shared" si="1048"/>
        <v>0</v>
      </c>
      <c r="P2135" s="31">
        <f t="shared" si="1048"/>
        <v>0</v>
      </c>
      <c r="Q2135" s="31">
        <f t="shared" si="1048"/>
        <v>0</v>
      </c>
      <c r="R2135" s="31">
        <f t="shared" si="1048"/>
        <v>0</v>
      </c>
      <c r="S2135" s="31">
        <f t="shared" si="1048"/>
        <v>0</v>
      </c>
      <c r="T2135" s="31">
        <f t="shared" si="1048"/>
        <v>0</v>
      </c>
      <c r="U2135" s="31">
        <f t="shared" si="1048"/>
        <v>0</v>
      </c>
      <c r="V2135" s="31">
        <f t="shared" si="1048"/>
        <v>0</v>
      </c>
      <c r="W2135" s="31">
        <f t="shared" si="1048"/>
        <v>0</v>
      </c>
      <c r="X2135" s="31">
        <f t="shared" si="1048"/>
        <v>0</v>
      </c>
      <c r="Y2135" s="31">
        <f t="shared" si="1048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</row>
    <row r="2136" spans="1:29" s="33" customFormat="1" ht="18" hidden="1" customHeight="1" x14ac:dyDescent="0.2">
      <c r="A2136" s="36" t="s">
        <v>35</v>
      </c>
      <c r="B2136" s="31">
        <f t="shared" si="1047"/>
        <v>0</v>
      </c>
      <c r="C2136" s="31">
        <f t="shared" si="1047"/>
        <v>0</v>
      </c>
      <c r="D2136" s="31">
        <f t="shared" si="1047"/>
        <v>0</v>
      </c>
      <c r="E2136" s="31">
        <f t="shared" si="1047"/>
        <v>0</v>
      </c>
      <c r="F2136" s="31">
        <f t="shared" si="1047"/>
        <v>0</v>
      </c>
      <c r="G2136" s="31">
        <f t="shared" si="1047"/>
        <v>0</v>
      </c>
      <c r="H2136" s="31">
        <f t="shared" si="1047"/>
        <v>0</v>
      </c>
      <c r="I2136" s="31">
        <f t="shared" si="1047"/>
        <v>0</v>
      </c>
      <c r="J2136" s="31">
        <f t="shared" si="1047"/>
        <v>0</v>
      </c>
      <c r="K2136" s="31">
        <f t="shared" si="1047"/>
        <v>0</v>
      </c>
      <c r="L2136" s="31">
        <f t="shared" si="1047"/>
        <v>0</v>
      </c>
      <c r="M2136" s="31">
        <f t="shared" si="1047"/>
        <v>0</v>
      </c>
      <c r="N2136" s="31">
        <f t="shared" si="1047"/>
        <v>0</v>
      </c>
      <c r="O2136" s="31">
        <f t="shared" si="1047"/>
        <v>0</v>
      </c>
      <c r="P2136" s="31">
        <f t="shared" si="1047"/>
        <v>0</v>
      </c>
      <c r="Q2136" s="31">
        <f t="shared" si="1047"/>
        <v>0</v>
      </c>
      <c r="R2136" s="31">
        <f t="shared" si="1048"/>
        <v>0</v>
      </c>
      <c r="S2136" s="31">
        <f t="shared" si="1048"/>
        <v>0</v>
      </c>
      <c r="T2136" s="31">
        <f t="shared" si="1048"/>
        <v>0</v>
      </c>
      <c r="U2136" s="31">
        <f t="shared" si="1048"/>
        <v>0</v>
      </c>
      <c r="V2136" s="31">
        <f t="shared" si="1048"/>
        <v>0</v>
      </c>
      <c r="W2136" s="31">
        <f t="shared" si="1048"/>
        <v>0</v>
      </c>
      <c r="X2136" s="31">
        <f t="shared" si="1048"/>
        <v>0</v>
      </c>
      <c r="Y2136" s="31">
        <f t="shared" si="1048"/>
        <v>0</v>
      </c>
      <c r="Z2136" s="31">
        <f t="shared" ref="Z2136:Z2138" si="1049">SUM(M2136:Y2136)</f>
        <v>0</v>
      </c>
      <c r="AA2136" s="31">
        <f>D2136-Z2136</f>
        <v>0</v>
      </c>
      <c r="AB2136" s="37"/>
      <c r="AC2136" s="32"/>
    </row>
    <row r="2137" spans="1:29" s="33" customFormat="1" ht="18" hidden="1" customHeight="1" x14ac:dyDescent="0.2">
      <c r="A2137" s="36" t="s">
        <v>36</v>
      </c>
      <c r="B2137" s="31">
        <f t="shared" si="1047"/>
        <v>0</v>
      </c>
      <c r="C2137" s="31">
        <f t="shared" si="1047"/>
        <v>0</v>
      </c>
      <c r="D2137" s="31">
        <f t="shared" si="1047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si="1049"/>
        <v>0</v>
      </c>
      <c r="AA2137" s="31">
        <f>D2137-Z2137</f>
        <v>0</v>
      </c>
      <c r="AB2137" s="37"/>
      <c r="AC2137" s="32"/>
    </row>
    <row r="2138" spans="1:29" s="33" customFormat="1" ht="18" hidden="1" customHeight="1" x14ac:dyDescent="0.2">
      <c r="A2138" s="36" t="s">
        <v>37</v>
      </c>
      <c r="B2138" s="31">
        <f t="shared" si="1047"/>
        <v>0</v>
      </c>
      <c r="C2138" s="31">
        <f t="shared" si="1047"/>
        <v>0</v>
      </c>
      <c r="D2138" s="31">
        <f t="shared" si="1047"/>
        <v>0</v>
      </c>
      <c r="E2138" s="31">
        <f t="shared" si="1048"/>
        <v>0</v>
      </c>
      <c r="F2138" s="31">
        <f t="shared" si="1048"/>
        <v>0</v>
      </c>
      <c r="G2138" s="31">
        <f t="shared" si="1048"/>
        <v>0</v>
      </c>
      <c r="H2138" s="31">
        <f t="shared" si="1048"/>
        <v>0</v>
      </c>
      <c r="I2138" s="31">
        <f t="shared" si="1048"/>
        <v>0</v>
      </c>
      <c r="J2138" s="31">
        <f t="shared" si="1048"/>
        <v>0</v>
      </c>
      <c r="K2138" s="31">
        <f t="shared" si="1048"/>
        <v>0</v>
      </c>
      <c r="L2138" s="31">
        <f t="shared" si="1048"/>
        <v>0</v>
      </c>
      <c r="M2138" s="31">
        <f t="shared" si="1048"/>
        <v>0</v>
      </c>
      <c r="N2138" s="31">
        <f t="shared" si="1048"/>
        <v>0</v>
      </c>
      <c r="O2138" s="31">
        <f t="shared" si="1048"/>
        <v>0</v>
      </c>
      <c r="P2138" s="31">
        <f t="shared" si="1048"/>
        <v>0</v>
      </c>
      <c r="Q2138" s="31">
        <f t="shared" si="1048"/>
        <v>0</v>
      </c>
      <c r="R2138" s="31">
        <f t="shared" si="1048"/>
        <v>0</v>
      </c>
      <c r="S2138" s="31">
        <f t="shared" si="1048"/>
        <v>0</v>
      </c>
      <c r="T2138" s="31">
        <f t="shared" si="1048"/>
        <v>0</v>
      </c>
      <c r="U2138" s="31">
        <f t="shared" si="1048"/>
        <v>0</v>
      </c>
      <c r="V2138" s="31">
        <f t="shared" si="1048"/>
        <v>0</v>
      </c>
      <c r="W2138" s="31">
        <f t="shared" si="1048"/>
        <v>0</v>
      </c>
      <c r="X2138" s="31">
        <f t="shared" si="1048"/>
        <v>0</v>
      </c>
      <c r="Y2138" s="31">
        <f t="shared" si="1048"/>
        <v>0</v>
      </c>
      <c r="Z2138" s="31">
        <f t="shared" si="1049"/>
        <v>0</v>
      </c>
      <c r="AA2138" s="31">
        <f>D2138-Z2138</f>
        <v>0</v>
      </c>
      <c r="AB2138" s="37"/>
      <c r="AC2138" s="32"/>
    </row>
    <row r="2139" spans="1:29" s="33" customFormat="1" ht="18" hidden="1" customHeight="1" x14ac:dyDescent="0.25">
      <c r="A2139" s="38" t="s">
        <v>38</v>
      </c>
      <c r="B2139" s="39">
        <f t="shared" ref="B2139:C2139" si="1050">SUM(B2135:B2138)</f>
        <v>0</v>
      </c>
      <c r="C2139" s="39">
        <f t="shared" si="1050"/>
        <v>0</v>
      </c>
      <c r="D2139" s="39">
        <f>SUM(D2135:D2138)</f>
        <v>0</v>
      </c>
      <c r="E2139" s="39">
        <f t="shared" ref="E2139:AA2139" si="1051">SUM(E2135:E2138)</f>
        <v>0</v>
      </c>
      <c r="F2139" s="39">
        <f t="shared" si="1051"/>
        <v>0</v>
      </c>
      <c r="G2139" s="39">
        <f t="shared" si="1051"/>
        <v>0</v>
      </c>
      <c r="H2139" s="39">
        <f t="shared" si="1051"/>
        <v>0</v>
      </c>
      <c r="I2139" s="39">
        <f t="shared" si="1051"/>
        <v>0</v>
      </c>
      <c r="J2139" s="39">
        <f t="shared" si="1051"/>
        <v>0</v>
      </c>
      <c r="K2139" s="39">
        <f t="shared" si="1051"/>
        <v>0</v>
      </c>
      <c r="L2139" s="39">
        <f t="shared" si="1051"/>
        <v>0</v>
      </c>
      <c r="M2139" s="39">
        <f t="shared" si="1051"/>
        <v>0</v>
      </c>
      <c r="N2139" s="39">
        <f t="shared" si="1051"/>
        <v>0</v>
      </c>
      <c r="O2139" s="39">
        <f t="shared" si="1051"/>
        <v>0</v>
      </c>
      <c r="P2139" s="39">
        <f t="shared" si="1051"/>
        <v>0</v>
      </c>
      <c r="Q2139" s="39">
        <f t="shared" si="1051"/>
        <v>0</v>
      </c>
      <c r="R2139" s="39">
        <f t="shared" si="1051"/>
        <v>0</v>
      </c>
      <c r="S2139" s="39">
        <f t="shared" si="1051"/>
        <v>0</v>
      </c>
      <c r="T2139" s="39">
        <f t="shared" si="1051"/>
        <v>0</v>
      </c>
      <c r="U2139" s="39">
        <f t="shared" si="1051"/>
        <v>0</v>
      </c>
      <c r="V2139" s="39">
        <f t="shared" si="1051"/>
        <v>0</v>
      </c>
      <c r="W2139" s="39">
        <f t="shared" si="1051"/>
        <v>0</v>
      </c>
      <c r="X2139" s="39">
        <f t="shared" si="1051"/>
        <v>0</v>
      </c>
      <c r="Y2139" s="39">
        <f t="shared" si="1051"/>
        <v>0</v>
      </c>
      <c r="Z2139" s="39">
        <f t="shared" si="1051"/>
        <v>0</v>
      </c>
      <c r="AA2139" s="39">
        <f t="shared" si="1051"/>
        <v>0</v>
      </c>
      <c r="AB2139" s="40" t="e">
        <f>Z2139/D2139</f>
        <v>#DIV/0!</v>
      </c>
      <c r="AC2139" s="32"/>
    </row>
    <row r="2140" spans="1:29" s="33" customFormat="1" ht="18" hidden="1" customHeight="1" x14ac:dyDescent="0.25">
      <c r="A2140" s="41" t="s">
        <v>39</v>
      </c>
      <c r="B2140" s="31">
        <f t="shared" ref="B2140:C2140" si="1052">B2150+B2160+B2170+B2180+B2190+B2200+B2210+B2220+B2230+B2240</f>
        <v>0</v>
      </c>
      <c r="C2140" s="31">
        <f t="shared" si="1052"/>
        <v>0</v>
      </c>
      <c r="D2140" s="31">
        <f t="shared" si="1047"/>
        <v>0</v>
      </c>
      <c r="E2140" s="31">
        <f t="shared" si="1048"/>
        <v>0</v>
      </c>
      <c r="F2140" s="31">
        <f t="shared" si="1048"/>
        <v>0</v>
      </c>
      <c r="G2140" s="31">
        <f t="shared" si="1048"/>
        <v>0</v>
      </c>
      <c r="H2140" s="31">
        <f t="shared" si="1048"/>
        <v>0</v>
      </c>
      <c r="I2140" s="31">
        <f t="shared" si="1048"/>
        <v>0</v>
      </c>
      <c r="J2140" s="31">
        <f t="shared" si="1048"/>
        <v>0</v>
      </c>
      <c r="K2140" s="31">
        <f t="shared" si="1048"/>
        <v>0</v>
      </c>
      <c r="L2140" s="31">
        <f t="shared" si="1048"/>
        <v>0</v>
      </c>
      <c r="M2140" s="31">
        <f t="shared" si="1048"/>
        <v>0</v>
      </c>
      <c r="N2140" s="31">
        <f t="shared" si="1048"/>
        <v>0</v>
      </c>
      <c r="O2140" s="31">
        <f t="shared" si="1048"/>
        <v>0</v>
      </c>
      <c r="P2140" s="31">
        <f t="shared" si="1048"/>
        <v>0</v>
      </c>
      <c r="Q2140" s="31">
        <f t="shared" si="1048"/>
        <v>0</v>
      </c>
      <c r="R2140" s="31">
        <f t="shared" si="1048"/>
        <v>0</v>
      </c>
      <c r="S2140" s="31">
        <f t="shared" si="1048"/>
        <v>0</v>
      </c>
      <c r="T2140" s="31">
        <f t="shared" si="1048"/>
        <v>0</v>
      </c>
      <c r="U2140" s="31">
        <f t="shared" si="1048"/>
        <v>0</v>
      </c>
      <c r="V2140" s="31">
        <f t="shared" si="1048"/>
        <v>0</v>
      </c>
      <c r="W2140" s="31">
        <f t="shared" si="1048"/>
        <v>0</v>
      </c>
      <c r="X2140" s="31">
        <f t="shared" si="1048"/>
        <v>0</v>
      </c>
      <c r="Y2140" s="31">
        <f t="shared" si="1048"/>
        <v>0</v>
      </c>
      <c r="Z2140" s="31">
        <f t="shared" ref="Z2140" si="1053">SUM(M2140:Y2140)</f>
        <v>0</v>
      </c>
      <c r="AA2140" s="31">
        <f>D2140-Z2140</f>
        <v>0</v>
      </c>
      <c r="AB2140" s="37"/>
      <c r="AC2140" s="32"/>
    </row>
    <row r="2141" spans="1:29" s="33" customFormat="1" ht="26.45" hidden="1" customHeight="1" x14ac:dyDescent="0.25">
      <c r="A2141" s="38" t="s">
        <v>40</v>
      </c>
      <c r="B2141" s="39">
        <f t="shared" ref="B2141:C2141" si="1054">B2140+B2139</f>
        <v>0</v>
      </c>
      <c r="C2141" s="39">
        <f t="shared" si="1054"/>
        <v>0</v>
      </c>
      <c r="D2141" s="39">
        <f>D2140+D2139</f>
        <v>0</v>
      </c>
      <c r="E2141" s="39">
        <f t="shared" ref="E2141:AA2141" si="1055">E2140+E2139</f>
        <v>0</v>
      </c>
      <c r="F2141" s="39">
        <f t="shared" si="1055"/>
        <v>0</v>
      </c>
      <c r="G2141" s="39">
        <f t="shared" si="1055"/>
        <v>0</v>
      </c>
      <c r="H2141" s="39">
        <f t="shared" si="1055"/>
        <v>0</v>
      </c>
      <c r="I2141" s="39">
        <f t="shared" si="1055"/>
        <v>0</v>
      </c>
      <c r="J2141" s="39">
        <f t="shared" si="1055"/>
        <v>0</v>
      </c>
      <c r="K2141" s="39">
        <f t="shared" si="1055"/>
        <v>0</v>
      </c>
      <c r="L2141" s="39">
        <f t="shared" si="1055"/>
        <v>0</v>
      </c>
      <c r="M2141" s="39">
        <f t="shared" si="1055"/>
        <v>0</v>
      </c>
      <c r="N2141" s="39">
        <f t="shared" si="1055"/>
        <v>0</v>
      </c>
      <c r="O2141" s="39">
        <f t="shared" si="1055"/>
        <v>0</v>
      </c>
      <c r="P2141" s="39">
        <f t="shared" si="1055"/>
        <v>0</v>
      </c>
      <c r="Q2141" s="39">
        <f t="shared" si="1055"/>
        <v>0</v>
      </c>
      <c r="R2141" s="39">
        <f t="shared" si="1055"/>
        <v>0</v>
      </c>
      <c r="S2141" s="39">
        <f t="shared" si="1055"/>
        <v>0</v>
      </c>
      <c r="T2141" s="39">
        <f t="shared" si="1055"/>
        <v>0</v>
      </c>
      <c r="U2141" s="39">
        <f t="shared" si="1055"/>
        <v>0</v>
      </c>
      <c r="V2141" s="39">
        <f t="shared" si="1055"/>
        <v>0</v>
      </c>
      <c r="W2141" s="39">
        <f t="shared" si="1055"/>
        <v>0</v>
      </c>
      <c r="X2141" s="39">
        <f t="shared" si="1055"/>
        <v>0</v>
      </c>
      <c r="Y2141" s="39">
        <f t="shared" si="1055"/>
        <v>0</v>
      </c>
      <c r="Z2141" s="39">
        <f t="shared" si="1055"/>
        <v>0</v>
      </c>
      <c r="AA2141" s="39">
        <f t="shared" si="1055"/>
        <v>0</v>
      </c>
      <c r="AB2141" s="40" t="e">
        <f>Z2141/D2141</f>
        <v>#DIV/0!</v>
      </c>
      <c r="AC2141" s="42"/>
    </row>
    <row r="2142" spans="1:2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50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56">SUM(M2146:Y2146)</f>
        <v>0</v>
      </c>
      <c r="AA2146" s="31">
        <f>D2146-Z2146</f>
        <v>0</v>
      </c>
      <c r="AB2146" s="37"/>
      <c r="AC2146" s="32"/>
    </row>
    <row r="2147" spans="1:29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56"/>
        <v>0</v>
      </c>
      <c r="AA2147" s="31">
        <f>D2147-Z2147</f>
        <v>0</v>
      </c>
      <c r="AB2147" s="37"/>
      <c r="AC2147" s="32"/>
    </row>
    <row r="2148" spans="1:29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56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7">SUM(B2145:B2148)</f>
        <v>0</v>
      </c>
      <c r="C2149" s="39">
        <f t="shared" si="1057"/>
        <v>0</v>
      </c>
      <c r="D2149" s="39">
        <f>SUM(D2145:D2148)</f>
        <v>0</v>
      </c>
      <c r="E2149" s="39">
        <f t="shared" ref="E2149:AA2149" si="1058">SUM(E2145:E2148)</f>
        <v>0</v>
      </c>
      <c r="F2149" s="39">
        <f t="shared" si="1058"/>
        <v>0</v>
      </c>
      <c r="G2149" s="39">
        <f t="shared" si="1058"/>
        <v>0</v>
      </c>
      <c r="H2149" s="39">
        <f t="shared" si="1058"/>
        <v>0</v>
      </c>
      <c r="I2149" s="39">
        <f t="shared" si="1058"/>
        <v>0</v>
      </c>
      <c r="J2149" s="39">
        <f t="shared" si="1058"/>
        <v>0</v>
      </c>
      <c r="K2149" s="39">
        <f t="shared" si="1058"/>
        <v>0</v>
      </c>
      <c r="L2149" s="39">
        <f t="shared" si="1058"/>
        <v>0</v>
      </c>
      <c r="M2149" s="39">
        <f t="shared" si="1058"/>
        <v>0</v>
      </c>
      <c r="N2149" s="39">
        <f t="shared" si="1058"/>
        <v>0</v>
      </c>
      <c r="O2149" s="39">
        <f t="shared" si="1058"/>
        <v>0</v>
      </c>
      <c r="P2149" s="39">
        <f t="shared" si="1058"/>
        <v>0</v>
      </c>
      <c r="Q2149" s="39">
        <f t="shared" si="1058"/>
        <v>0</v>
      </c>
      <c r="R2149" s="39">
        <f t="shared" si="1058"/>
        <v>0</v>
      </c>
      <c r="S2149" s="39">
        <f t="shared" si="1058"/>
        <v>0</v>
      </c>
      <c r="T2149" s="39">
        <f t="shared" si="1058"/>
        <v>0</v>
      </c>
      <c r="U2149" s="39">
        <f t="shared" si="1058"/>
        <v>0</v>
      </c>
      <c r="V2149" s="39">
        <f t="shared" si="1058"/>
        <v>0</v>
      </c>
      <c r="W2149" s="39">
        <f t="shared" si="1058"/>
        <v>0</v>
      </c>
      <c r="X2149" s="39">
        <f t="shared" si="1058"/>
        <v>0</v>
      </c>
      <c r="Y2149" s="39">
        <f t="shared" si="1058"/>
        <v>0</v>
      </c>
      <c r="Z2149" s="39">
        <f t="shared" si="1058"/>
        <v>0</v>
      </c>
      <c r="AA2149" s="39">
        <f t="shared" si="1058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59">SUM(M2150:Y2150)</f>
        <v>0</v>
      </c>
      <c r="AA2150" s="31">
        <f>D2150-Z2150</f>
        <v>0</v>
      </c>
      <c r="AB2150" s="37"/>
      <c r="AC2150" s="32"/>
    </row>
    <row r="2151" spans="1:29" s="33" customFormat="1" ht="22.5" hidden="1" customHeight="1" x14ac:dyDescent="0.25">
      <c r="A2151" s="38" t="s">
        <v>40</v>
      </c>
      <c r="B2151" s="39">
        <f t="shared" ref="B2151:C2151" si="1060">B2150+B2149</f>
        <v>0</v>
      </c>
      <c r="C2151" s="39">
        <f t="shared" si="1060"/>
        <v>0</v>
      </c>
      <c r="D2151" s="39">
        <f>D2150+D2149</f>
        <v>0</v>
      </c>
      <c r="E2151" s="39">
        <f t="shared" ref="E2151:AA2151" si="1061">E2150+E2149</f>
        <v>0</v>
      </c>
      <c r="F2151" s="39">
        <f t="shared" si="1061"/>
        <v>0</v>
      </c>
      <c r="G2151" s="39">
        <f t="shared" si="1061"/>
        <v>0</v>
      </c>
      <c r="H2151" s="39">
        <f t="shared" si="1061"/>
        <v>0</v>
      </c>
      <c r="I2151" s="39">
        <f t="shared" si="1061"/>
        <v>0</v>
      </c>
      <c r="J2151" s="39">
        <f t="shared" si="1061"/>
        <v>0</v>
      </c>
      <c r="K2151" s="39">
        <f t="shared" si="1061"/>
        <v>0</v>
      </c>
      <c r="L2151" s="39">
        <f t="shared" si="1061"/>
        <v>0</v>
      </c>
      <c r="M2151" s="39">
        <f t="shared" si="1061"/>
        <v>0</v>
      </c>
      <c r="N2151" s="39">
        <f t="shared" si="1061"/>
        <v>0</v>
      </c>
      <c r="O2151" s="39">
        <f t="shared" si="1061"/>
        <v>0</v>
      </c>
      <c r="P2151" s="39">
        <f t="shared" si="1061"/>
        <v>0</v>
      </c>
      <c r="Q2151" s="39">
        <f t="shared" si="1061"/>
        <v>0</v>
      </c>
      <c r="R2151" s="39">
        <f t="shared" si="1061"/>
        <v>0</v>
      </c>
      <c r="S2151" s="39">
        <f t="shared" si="1061"/>
        <v>0</v>
      </c>
      <c r="T2151" s="39">
        <f t="shared" si="1061"/>
        <v>0</v>
      </c>
      <c r="U2151" s="39">
        <f t="shared" si="1061"/>
        <v>0</v>
      </c>
      <c r="V2151" s="39">
        <f t="shared" si="1061"/>
        <v>0</v>
      </c>
      <c r="W2151" s="39">
        <f t="shared" si="1061"/>
        <v>0</v>
      </c>
      <c r="X2151" s="39">
        <f t="shared" si="1061"/>
        <v>0</v>
      </c>
      <c r="Y2151" s="39">
        <f t="shared" si="1061"/>
        <v>0</v>
      </c>
      <c r="Z2151" s="39">
        <f t="shared" si="1061"/>
        <v>0</v>
      </c>
      <c r="AA2151" s="39">
        <f t="shared" si="1061"/>
        <v>0</v>
      </c>
      <c r="AB2151" s="40" t="e">
        <f>Z2151/D2151</f>
        <v>#DIV/0!</v>
      </c>
      <c r="AC2151" s="42"/>
    </row>
    <row r="2152" spans="1:29" s="33" customFormat="1" ht="15.6" hidden="1" customHeight="1" x14ac:dyDescent="0.25">
      <c r="A2152" s="68"/>
      <c r="B2152" s="69"/>
      <c r="C2152" s="69"/>
      <c r="D2152" s="69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.6" hidden="1" customHeight="1" x14ac:dyDescent="0.25">
      <c r="A2153" s="67"/>
      <c r="B2153" s="70"/>
      <c r="C2153" s="70"/>
      <c r="D2153" s="70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.6" hidden="1" customHeight="1" x14ac:dyDescent="0.25">
      <c r="A2154" s="67" t="s">
        <v>122</v>
      </c>
      <c r="B2154" s="71"/>
      <c r="C2154" s="71"/>
      <c r="D2154" s="7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62">SUM(M2155:Y2155)</f>
        <v>0</v>
      </c>
      <c r="AA2155" s="31">
        <f>D2155-Z2155</f>
        <v>0</v>
      </c>
      <c r="AB2155" s="37" t="e">
        <f>Z2155/D2155</f>
        <v>#DIV/0!</v>
      </c>
      <c r="AC2155" s="32"/>
    </row>
    <row r="2156" spans="1:29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62"/>
        <v>0</v>
      </c>
      <c r="AA2156" s="31">
        <f>D2156-Z2156</f>
        <v>0</v>
      </c>
      <c r="AB2156" s="37"/>
      <c r="AC2156" s="32"/>
    </row>
    <row r="2157" spans="1:29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2"/>
        <v>0</v>
      </c>
      <c r="AA2157" s="31">
        <f>D2157-Z2157</f>
        <v>0</v>
      </c>
      <c r="AB2157" s="37"/>
      <c r="AC2157" s="32"/>
    </row>
    <row r="2158" spans="1:29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2"/>
        <v>0</v>
      </c>
      <c r="AA2158" s="31">
        <f>D2158-Z2158</f>
        <v>0</v>
      </c>
      <c r="AB2158" s="37"/>
      <c r="AC2158" s="32"/>
    </row>
    <row r="2159" spans="1:29" s="33" customFormat="1" ht="15.6" hidden="1" customHeight="1" x14ac:dyDescent="0.25">
      <c r="A2159" s="38" t="s">
        <v>38</v>
      </c>
      <c r="B2159" s="39">
        <f t="shared" ref="B2159:C2159" si="1063">SUM(B2155:B2158)</f>
        <v>0</v>
      </c>
      <c r="C2159" s="39">
        <f t="shared" si="1063"/>
        <v>0</v>
      </c>
      <c r="D2159" s="39">
        <f>SUM(D2155:D2158)</f>
        <v>0</v>
      </c>
      <c r="E2159" s="39">
        <f t="shared" ref="E2159:AA2159" si="1064">SUM(E2155:E2158)</f>
        <v>0</v>
      </c>
      <c r="F2159" s="39">
        <f t="shared" si="1064"/>
        <v>0</v>
      </c>
      <c r="G2159" s="39">
        <f t="shared" si="1064"/>
        <v>0</v>
      </c>
      <c r="H2159" s="39">
        <f t="shared" si="1064"/>
        <v>0</v>
      </c>
      <c r="I2159" s="39">
        <f t="shared" si="1064"/>
        <v>0</v>
      </c>
      <c r="J2159" s="39">
        <f t="shared" si="1064"/>
        <v>0</v>
      </c>
      <c r="K2159" s="39">
        <f t="shared" si="1064"/>
        <v>0</v>
      </c>
      <c r="L2159" s="39">
        <f t="shared" si="1064"/>
        <v>0</v>
      </c>
      <c r="M2159" s="39">
        <f t="shared" si="1064"/>
        <v>0</v>
      </c>
      <c r="N2159" s="39">
        <f t="shared" si="1064"/>
        <v>0</v>
      </c>
      <c r="O2159" s="39">
        <f t="shared" si="1064"/>
        <v>0</v>
      </c>
      <c r="P2159" s="39">
        <f t="shared" si="1064"/>
        <v>0</v>
      </c>
      <c r="Q2159" s="39">
        <f t="shared" si="1064"/>
        <v>0</v>
      </c>
      <c r="R2159" s="39">
        <f t="shared" si="1064"/>
        <v>0</v>
      </c>
      <c r="S2159" s="39">
        <f t="shared" si="1064"/>
        <v>0</v>
      </c>
      <c r="T2159" s="39">
        <f t="shared" si="1064"/>
        <v>0</v>
      </c>
      <c r="U2159" s="39">
        <f t="shared" si="1064"/>
        <v>0</v>
      </c>
      <c r="V2159" s="39">
        <f t="shared" si="1064"/>
        <v>0</v>
      </c>
      <c r="W2159" s="39">
        <f t="shared" si="1064"/>
        <v>0</v>
      </c>
      <c r="X2159" s="39">
        <f t="shared" si="1064"/>
        <v>0</v>
      </c>
      <c r="Y2159" s="39">
        <f t="shared" si="1064"/>
        <v>0</v>
      </c>
      <c r="Z2159" s="39">
        <f t="shared" si="1064"/>
        <v>0</v>
      </c>
      <c r="AA2159" s="39">
        <f t="shared" si="1064"/>
        <v>0</v>
      </c>
      <c r="AB2159" s="40" t="e">
        <f>Z2159/D2159</f>
        <v>#DIV/0!</v>
      </c>
      <c r="AC2159" s="32"/>
    </row>
    <row r="2160" spans="1:29" s="33" customFormat="1" ht="15.6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5">SUM(M2160:Y2160)</f>
        <v>0</v>
      </c>
      <c r="AA2160" s="31">
        <f>D2160-Z2160</f>
        <v>0</v>
      </c>
      <c r="AB2160" s="37"/>
      <c r="AC2160" s="32"/>
    </row>
    <row r="2161" spans="1:29" s="33" customFormat="1" ht="21" hidden="1" customHeight="1" x14ac:dyDescent="0.25">
      <c r="A2161" s="38" t="s">
        <v>40</v>
      </c>
      <c r="B2161" s="39">
        <f t="shared" ref="B2161:C2161" si="1066">B2160+B2159</f>
        <v>0</v>
      </c>
      <c r="C2161" s="39">
        <f t="shared" si="1066"/>
        <v>0</v>
      </c>
      <c r="D2161" s="39">
        <f>D2160+D2159</f>
        <v>0</v>
      </c>
      <c r="E2161" s="39">
        <f t="shared" ref="E2161:AA2161" si="1067">E2160+E2159</f>
        <v>0</v>
      </c>
      <c r="F2161" s="39">
        <f t="shared" si="1067"/>
        <v>0</v>
      </c>
      <c r="G2161" s="39">
        <f t="shared" si="1067"/>
        <v>0</v>
      </c>
      <c r="H2161" s="39">
        <f t="shared" si="1067"/>
        <v>0</v>
      </c>
      <c r="I2161" s="39">
        <f t="shared" si="1067"/>
        <v>0</v>
      </c>
      <c r="J2161" s="39">
        <f t="shared" si="1067"/>
        <v>0</v>
      </c>
      <c r="K2161" s="39">
        <f t="shared" si="1067"/>
        <v>0</v>
      </c>
      <c r="L2161" s="39">
        <f t="shared" si="1067"/>
        <v>0</v>
      </c>
      <c r="M2161" s="39">
        <f t="shared" si="1067"/>
        <v>0</v>
      </c>
      <c r="N2161" s="39">
        <f t="shared" si="1067"/>
        <v>0</v>
      </c>
      <c r="O2161" s="39">
        <f t="shared" si="1067"/>
        <v>0</v>
      </c>
      <c r="P2161" s="39">
        <f t="shared" si="1067"/>
        <v>0</v>
      </c>
      <c r="Q2161" s="39">
        <f t="shared" si="1067"/>
        <v>0</v>
      </c>
      <c r="R2161" s="39">
        <f t="shared" si="1067"/>
        <v>0</v>
      </c>
      <c r="S2161" s="39">
        <f t="shared" si="1067"/>
        <v>0</v>
      </c>
      <c r="T2161" s="39">
        <f t="shared" si="1067"/>
        <v>0</v>
      </c>
      <c r="U2161" s="39">
        <f t="shared" si="1067"/>
        <v>0</v>
      </c>
      <c r="V2161" s="39">
        <f t="shared" si="1067"/>
        <v>0</v>
      </c>
      <c r="W2161" s="39">
        <f t="shared" si="1067"/>
        <v>0</v>
      </c>
      <c r="X2161" s="39">
        <f t="shared" si="1067"/>
        <v>0</v>
      </c>
      <c r="Y2161" s="39">
        <f t="shared" si="1067"/>
        <v>0</v>
      </c>
      <c r="Z2161" s="39">
        <f t="shared" si="1067"/>
        <v>0</v>
      </c>
      <c r="AA2161" s="39">
        <f t="shared" si="1067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67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68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8"/>
        <v>0</v>
      </c>
      <c r="AA2166" s="31">
        <f>D2166-Z2166</f>
        <v>0</v>
      </c>
      <c r="AB2166" s="37"/>
      <c r="AC2166" s="32"/>
    </row>
    <row r="2167" spans="1:29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8"/>
        <v>0</v>
      </c>
      <c r="AA2167" s="31">
        <f>D2167-Z2167</f>
        <v>0</v>
      </c>
      <c r="AB2167" s="37"/>
      <c r="AC2167" s="32"/>
    </row>
    <row r="2168" spans="1:29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8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9">SUM(B2165:B2168)</f>
        <v>0</v>
      </c>
      <c r="C2169" s="39">
        <f t="shared" si="1069"/>
        <v>0</v>
      </c>
      <c r="D2169" s="39">
        <f>SUM(D2165:D2168)</f>
        <v>0</v>
      </c>
      <c r="E2169" s="39">
        <f t="shared" ref="E2169:AA2169" si="1070">SUM(E2165:E2168)</f>
        <v>0</v>
      </c>
      <c r="F2169" s="39">
        <f t="shared" si="1070"/>
        <v>0</v>
      </c>
      <c r="G2169" s="39">
        <f t="shared" si="1070"/>
        <v>0</v>
      </c>
      <c r="H2169" s="39">
        <f t="shared" si="1070"/>
        <v>0</v>
      </c>
      <c r="I2169" s="39">
        <f t="shared" si="1070"/>
        <v>0</v>
      </c>
      <c r="J2169" s="39">
        <f t="shared" si="1070"/>
        <v>0</v>
      </c>
      <c r="K2169" s="39">
        <f t="shared" si="1070"/>
        <v>0</v>
      </c>
      <c r="L2169" s="39">
        <f t="shared" si="1070"/>
        <v>0</v>
      </c>
      <c r="M2169" s="39">
        <f t="shared" si="1070"/>
        <v>0</v>
      </c>
      <c r="N2169" s="39">
        <f t="shared" si="1070"/>
        <v>0</v>
      </c>
      <c r="O2169" s="39">
        <f t="shared" si="1070"/>
        <v>0</v>
      </c>
      <c r="P2169" s="39">
        <f t="shared" si="1070"/>
        <v>0</v>
      </c>
      <c r="Q2169" s="39">
        <f t="shared" si="1070"/>
        <v>0</v>
      </c>
      <c r="R2169" s="39">
        <f t="shared" si="1070"/>
        <v>0</v>
      </c>
      <c r="S2169" s="39">
        <f t="shared" si="1070"/>
        <v>0</v>
      </c>
      <c r="T2169" s="39">
        <f t="shared" si="1070"/>
        <v>0</v>
      </c>
      <c r="U2169" s="39">
        <f t="shared" si="1070"/>
        <v>0</v>
      </c>
      <c r="V2169" s="39">
        <f t="shared" si="1070"/>
        <v>0</v>
      </c>
      <c r="W2169" s="39">
        <f t="shared" si="1070"/>
        <v>0</v>
      </c>
      <c r="X2169" s="39">
        <f t="shared" si="1070"/>
        <v>0</v>
      </c>
      <c r="Y2169" s="39">
        <f t="shared" si="1070"/>
        <v>0</v>
      </c>
      <c r="Z2169" s="39">
        <f t="shared" si="1070"/>
        <v>0</v>
      </c>
      <c r="AA2169" s="39">
        <f t="shared" si="1070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1">SUM(M2170:Y2170)</f>
        <v>0</v>
      </c>
      <c r="AA2170" s="31">
        <f>D2170-Z2170</f>
        <v>0</v>
      </c>
      <c r="AB2170" s="37"/>
      <c r="AC2170" s="32"/>
    </row>
    <row r="2171" spans="1:29" s="33" customFormat="1" ht="28.5" hidden="1" customHeight="1" x14ac:dyDescent="0.25">
      <c r="A2171" s="38" t="s">
        <v>40</v>
      </c>
      <c r="B2171" s="39">
        <f t="shared" ref="B2171:C2171" si="1072">B2170+B2169</f>
        <v>0</v>
      </c>
      <c r="C2171" s="39">
        <f t="shared" si="1072"/>
        <v>0</v>
      </c>
      <c r="D2171" s="39">
        <f>D2170+D2169</f>
        <v>0</v>
      </c>
      <c r="E2171" s="39">
        <f t="shared" ref="E2171:AA2171" si="1073">E2170+E2169</f>
        <v>0</v>
      </c>
      <c r="F2171" s="39">
        <f t="shared" si="1073"/>
        <v>0</v>
      </c>
      <c r="G2171" s="39">
        <f t="shared" si="1073"/>
        <v>0</v>
      </c>
      <c r="H2171" s="39">
        <f t="shared" si="1073"/>
        <v>0</v>
      </c>
      <c r="I2171" s="39">
        <f t="shared" si="1073"/>
        <v>0</v>
      </c>
      <c r="J2171" s="39">
        <f t="shared" si="1073"/>
        <v>0</v>
      </c>
      <c r="K2171" s="39">
        <f t="shared" si="1073"/>
        <v>0</v>
      </c>
      <c r="L2171" s="39">
        <f t="shared" si="1073"/>
        <v>0</v>
      </c>
      <c r="M2171" s="39">
        <f t="shared" si="1073"/>
        <v>0</v>
      </c>
      <c r="N2171" s="39">
        <f t="shared" si="1073"/>
        <v>0</v>
      </c>
      <c r="O2171" s="39">
        <f t="shared" si="1073"/>
        <v>0</v>
      </c>
      <c r="P2171" s="39">
        <f t="shared" si="1073"/>
        <v>0</v>
      </c>
      <c r="Q2171" s="39">
        <f t="shared" si="1073"/>
        <v>0</v>
      </c>
      <c r="R2171" s="39">
        <f t="shared" si="1073"/>
        <v>0</v>
      </c>
      <c r="S2171" s="39">
        <f t="shared" si="1073"/>
        <v>0</v>
      </c>
      <c r="T2171" s="39">
        <f t="shared" si="1073"/>
        <v>0</v>
      </c>
      <c r="U2171" s="39">
        <f t="shared" si="1073"/>
        <v>0</v>
      </c>
      <c r="V2171" s="39">
        <f t="shared" si="1073"/>
        <v>0</v>
      </c>
      <c r="W2171" s="39">
        <f t="shared" si="1073"/>
        <v>0</v>
      </c>
      <c r="X2171" s="39">
        <f t="shared" si="1073"/>
        <v>0</v>
      </c>
      <c r="Y2171" s="39">
        <f t="shared" si="1073"/>
        <v>0</v>
      </c>
      <c r="Z2171" s="39">
        <f t="shared" si="1073"/>
        <v>0</v>
      </c>
      <c r="AA2171" s="39">
        <f t="shared" si="1073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46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74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4"/>
        <v>0</v>
      </c>
      <c r="AA2176" s="31">
        <f>D2176-Z2176</f>
        <v>0</v>
      </c>
      <c r="AB2176" s="37"/>
      <c r="AC2176" s="32"/>
    </row>
    <row r="2177" spans="1:29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4"/>
        <v>0</v>
      </c>
      <c r="AA2177" s="31">
        <f>D2177-Z2177</f>
        <v>0</v>
      </c>
      <c r="AB2177" s="37"/>
      <c r="AC2177" s="32"/>
    </row>
    <row r="2178" spans="1:29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4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5">SUM(B2175:B2178)</f>
        <v>0</v>
      </c>
      <c r="C2179" s="39">
        <f t="shared" si="1075"/>
        <v>0</v>
      </c>
      <c r="D2179" s="39">
        <f>SUM(D2175:D2178)</f>
        <v>0</v>
      </c>
      <c r="E2179" s="39">
        <f t="shared" ref="E2179:AA2179" si="1076">SUM(E2175:E2178)</f>
        <v>0</v>
      </c>
      <c r="F2179" s="39">
        <f t="shared" si="1076"/>
        <v>0</v>
      </c>
      <c r="G2179" s="39">
        <f t="shared" si="1076"/>
        <v>0</v>
      </c>
      <c r="H2179" s="39">
        <f t="shared" si="1076"/>
        <v>0</v>
      </c>
      <c r="I2179" s="39">
        <f t="shared" si="1076"/>
        <v>0</v>
      </c>
      <c r="J2179" s="39">
        <f t="shared" si="1076"/>
        <v>0</v>
      </c>
      <c r="K2179" s="39">
        <f t="shared" si="1076"/>
        <v>0</v>
      </c>
      <c r="L2179" s="39">
        <f t="shared" si="1076"/>
        <v>0</v>
      </c>
      <c r="M2179" s="39">
        <f t="shared" si="1076"/>
        <v>0</v>
      </c>
      <c r="N2179" s="39">
        <f t="shared" si="1076"/>
        <v>0</v>
      </c>
      <c r="O2179" s="39">
        <f t="shared" si="1076"/>
        <v>0</v>
      </c>
      <c r="P2179" s="39">
        <f t="shared" si="1076"/>
        <v>0</v>
      </c>
      <c r="Q2179" s="39">
        <f t="shared" si="1076"/>
        <v>0</v>
      </c>
      <c r="R2179" s="39">
        <f t="shared" si="1076"/>
        <v>0</v>
      </c>
      <c r="S2179" s="39">
        <f t="shared" si="1076"/>
        <v>0</v>
      </c>
      <c r="T2179" s="39">
        <f t="shared" si="1076"/>
        <v>0</v>
      </c>
      <c r="U2179" s="39">
        <f t="shared" si="1076"/>
        <v>0</v>
      </c>
      <c r="V2179" s="39">
        <f t="shared" si="1076"/>
        <v>0</v>
      </c>
      <c r="W2179" s="39">
        <f t="shared" si="1076"/>
        <v>0</v>
      </c>
      <c r="X2179" s="39">
        <f t="shared" si="1076"/>
        <v>0</v>
      </c>
      <c r="Y2179" s="39">
        <f t="shared" si="1076"/>
        <v>0</v>
      </c>
      <c r="Z2179" s="39">
        <f t="shared" si="1076"/>
        <v>0</v>
      </c>
      <c r="AA2179" s="39">
        <f t="shared" si="1076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7">SUM(M2180:Y2180)</f>
        <v>0</v>
      </c>
      <c r="AA2180" s="31">
        <f>D2180-Z2180</f>
        <v>0</v>
      </c>
      <c r="AB2180" s="37"/>
      <c r="AC2180" s="32"/>
    </row>
    <row r="2181" spans="1:29" s="33" customFormat="1" ht="15.6" hidden="1" customHeight="1" x14ac:dyDescent="0.25">
      <c r="A2181" s="38" t="s">
        <v>40</v>
      </c>
      <c r="B2181" s="39">
        <f t="shared" ref="B2181:C2181" si="1078">B2180+B2179</f>
        <v>0</v>
      </c>
      <c r="C2181" s="39">
        <f t="shared" si="1078"/>
        <v>0</v>
      </c>
      <c r="D2181" s="39">
        <f>D2180+D2179</f>
        <v>0</v>
      </c>
      <c r="E2181" s="39">
        <f t="shared" ref="E2181:AA2181" si="1079">E2180+E2179</f>
        <v>0</v>
      </c>
      <c r="F2181" s="39">
        <f t="shared" si="1079"/>
        <v>0</v>
      </c>
      <c r="G2181" s="39">
        <f t="shared" si="1079"/>
        <v>0</v>
      </c>
      <c r="H2181" s="39">
        <f t="shared" si="1079"/>
        <v>0</v>
      </c>
      <c r="I2181" s="39">
        <f t="shared" si="1079"/>
        <v>0</v>
      </c>
      <c r="J2181" s="39">
        <f t="shared" si="1079"/>
        <v>0</v>
      </c>
      <c r="K2181" s="39">
        <f t="shared" si="1079"/>
        <v>0</v>
      </c>
      <c r="L2181" s="39">
        <f t="shared" si="1079"/>
        <v>0</v>
      </c>
      <c r="M2181" s="39">
        <f t="shared" si="1079"/>
        <v>0</v>
      </c>
      <c r="N2181" s="39">
        <f t="shared" si="1079"/>
        <v>0</v>
      </c>
      <c r="O2181" s="39">
        <f t="shared" si="1079"/>
        <v>0</v>
      </c>
      <c r="P2181" s="39">
        <f t="shared" si="1079"/>
        <v>0</v>
      </c>
      <c r="Q2181" s="39">
        <f t="shared" si="1079"/>
        <v>0</v>
      </c>
      <c r="R2181" s="39">
        <f t="shared" si="1079"/>
        <v>0</v>
      </c>
      <c r="S2181" s="39">
        <f t="shared" si="1079"/>
        <v>0</v>
      </c>
      <c r="T2181" s="39">
        <f t="shared" si="1079"/>
        <v>0</v>
      </c>
      <c r="U2181" s="39">
        <f t="shared" si="1079"/>
        <v>0</v>
      </c>
      <c r="V2181" s="39">
        <f t="shared" si="1079"/>
        <v>0</v>
      </c>
      <c r="W2181" s="39">
        <f t="shared" si="1079"/>
        <v>0</v>
      </c>
      <c r="X2181" s="39">
        <f t="shared" si="1079"/>
        <v>0</v>
      </c>
      <c r="Y2181" s="39">
        <f t="shared" si="1079"/>
        <v>0</v>
      </c>
      <c r="Z2181" s="39">
        <f t="shared" si="1079"/>
        <v>0</v>
      </c>
      <c r="AA2181" s="39">
        <f t="shared" si="1079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50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7" t="e">
        <f t="shared" ref="AB2185:AB2191" si="1080"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81">SUM(M2186:Y2186)</f>
        <v>0</v>
      </c>
      <c r="AA2186" s="31">
        <f>D2186-Z2186</f>
        <v>0</v>
      </c>
      <c r="AB2186" s="37" t="e">
        <f t="shared" si="1080"/>
        <v>#DIV/0!</v>
      </c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81"/>
        <v>0</v>
      </c>
      <c r="AA2187" s="31">
        <f>D2187-Z2187</f>
        <v>0</v>
      </c>
      <c r="AB2187" s="37" t="e">
        <f t="shared" si="1080"/>
        <v>#DIV/0!</v>
      </c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81"/>
        <v>0</v>
      </c>
      <c r="AA2188" s="31">
        <f>D2188-Z2188</f>
        <v>0</v>
      </c>
      <c r="AB2188" s="37" t="e">
        <f t="shared" si="1080"/>
        <v>#DIV/0!</v>
      </c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2">SUM(B2185:B2188)</f>
        <v>0</v>
      </c>
      <c r="C2189" s="39">
        <f t="shared" si="1082"/>
        <v>0</v>
      </c>
      <c r="D2189" s="39">
        <f>SUM(D2185:D2188)</f>
        <v>0</v>
      </c>
      <c r="E2189" s="39">
        <f t="shared" ref="E2189:AA2189" si="1083">SUM(E2185:E2188)</f>
        <v>0</v>
      </c>
      <c r="F2189" s="39">
        <f t="shared" si="1083"/>
        <v>0</v>
      </c>
      <c r="G2189" s="39">
        <f t="shared" si="1083"/>
        <v>0</v>
      </c>
      <c r="H2189" s="39">
        <f t="shared" si="1083"/>
        <v>0</v>
      </c>
      <c r="I2189" s="39">
        <f t="shared" si="1083"/>
        <v>0</v>
      </c>
      <c r="J2189" s="39">
        <f t="shared" si="1083"/>
        <v>0</v>
      </c>
      <c r="K2189" s="39">
        <f t="shared" si="1083"/>
        <v>0</v>
      </c>
      <c r="L2189" s="39">
        <f t="shared" si="1083"/>
        <v>0</v>
      </c>
      <c r="M2189" s="39">
        <f t="shared" si="1083"/>
        <v>0</v>
      </c>
      <c r="N2189" s="39">
        <f t="shared" si="1083"/>
        <v>0</v>
      </c>
      <c r="O2189" s="39">
        <f t="shared" si="1083"/>
        <v>0</v>
      </c>
      <c r="P2189" s="39">
        <f t="shared" si="1083"/>
        <v>0</v>
      </c>
      <c r="Q2189" s="39">
        <f t="shared" si="1083"/>
        <v>0</v>
      </c>
      <c r="R2189" s="39">
        <f t="shared" si="1083"/>
        <v>0</v>
      </c>
      <c r="S2189" s="39">
        <f t="shared" si="1083"/>
        <v>0</v>
      </c>
      <c r="T2189" s="39">
        <f t="shared" si="1083"/>
        <v>0</v>
      </c>
      <c r="U2189" s="39">
        <f t="shared" si="1083"/>
        <v>0</v>
      </c>
      <c r="V2189" s="39">
        <f t="shared" si="1083"/>
        <v>0</v>
      </c>
      <c r="W2189" s="39">
        <f t="shared" si="1083"/>
        <v>0</v>
      </c>
      <c r="X2189" s="39">
        <f t="shared" si="1083"/>
        <v>0</v>
      </c>
      <c r="Y2189" s="39">
        <f t="shared" si="1083"/>
        <v>0</v>
      </c>
      <c r="Z2189" s="39">
        <f t="shared" si="1083"/>
        <v>0</v>
      </c>
      <c r="AA2189" s="39">
        <f t="shared" si="1083"/>
        <v>0</v>
      </c>
      <c r="AB2189" s="40" t="e">
        <f t="shared" si="1080"/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4">SUM(M2190:Y2190)</f>
        <v>0</v>
      </c>
      <c r="AA2190" s="31">
        <f>D2190-Z2190</f>
        <v>0</v>
      </c>
      <c r="AB2190" s="37" t="e">
        <f t="shared" si="1080"/>
        <v>#DIV/0!</v>
      </c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5">B2190+B2189</f>
        <v>0</v>
      </c>
      <c r="C2191" s="39">
        <f t="shared" si="1085"/>
        <v>0</v>
      </c>
      <c r="D2191" s="39">
        <f>D2190+D2189</f>
        <v>0</v>
      </c>
      <c r="E2191" s="39">
        <f t="shared" ref="E2191:AA2191" si="1086">E2190+E2189</f>
        <v>0</v>
      </c>
      <c r="F2191" s="39">
        <f t="shared" si="1086"/>
        <v>0</v>
      </c>
      <c r="G2191" s="39">
        <f t="shared" si="1086"/>
        <v>0</v>
      </c>
      <c r="H2191" s="39">
        <f t="shared" si="1086"/>
        <v>0</v>
      </c>
      <c r="I2191" s="39">
        <f t="shared" si="1086"/>
        <v>0</v>
      </c>
      <c r="J2191" s="39">
        <f t="shared" si="1086"/>
        <v>0</v>
      </c>
      <c r="K2191" s="39">
        <f t="shared" si="1086"/>
        <v>0</v>
      </c>
      <c r="L2191" s="39">
        <f t="shared" si="1086"/>
        <v>0</v>
      </c>
      <c r="M2191" s="39">
        <f t="shared" si="1086"/>
        <v>0</v>
      </c>
      <c r="N2191" s="39">
        <f t="shared" si="1086"/>
        <v>0</v>
      </c>
      <c r="O2191" s="39">
        <f t="shared" si="1086"/>
        <v>0</v>
      </c>
      <c r="P2191" s="39">
        <f t="shared" si="1086"/>
        <v>0</v>
      </c>
      <c r="Q2191" s="39">
        <f t="shared" si="1086"/>
        <v>0</v>
      </c>
      <c r="R2191" s="39">
        <f t="shared" si="1086"/>
        <v>0</v>
      </c>
      <c r="S2191" s="39">
        <f t="shared" si="1086"/>
        <v>0</v>
      </c>
      <c r="T2191" s="39">
        <f t="shared" si="1086"/>
        <v>0</v>
      </c>
      <c r="U2191" s="39">
        <f t="shared" si="1086"/>
        <v>0</v>
      </c>
      <c r="V2191" s="39">
        <f t="shared" si="1086"/>
        <v>0</v>
      </c>
      <c r="W2191" s="39">
        <f t="shared" si="1086"/>
        <v>0</v>
      </c>
      <c r="X2191" s="39">
        <f t="shared" si="1086"/>
        <v>0</v>
      </c>
      <c r="Y2191" s="39">
        <f t="shared" si="1086"/>
        <v>0</v>
      </c>
      <c r="Z2191" s="39">
        <f t="shared" si="1086"/>
        <v>0</v>
      </c>
      <c r="AA2191" s="39">
        <f t="shared" si="1086"/>
        <v>0</v>
      </c>
      <c r="AB2191" s="40" t="e">
        <f t="shared" si="1080"/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0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087">SUM(M2195:Y2195)</f>
        <v>0</v>
      </c>
      <c r="AA2195" s="31">
        <f>D2195-Z2195</f>
        <v>0</v>
      </c>
      <c r="AB2195" s="37" t="e">
        <f t="shared" ref="AB2195:AB2201" si="1088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87"/>
        <v>0</v>
      </c>
      <c r="AA2196" s="31">
        <f>D2196-Z2196</f>
        <v>0</v>
      </c>
      <c r="AB2196" s="37" t="e">
        <f t="shared" si="1088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7"/>
        <v>0</v>
      </c>
      <c r="AA2197" s="31">
        <f>D2197-Z2197</f>
        <v>0</v>
      </c>
      <c r="AB2197" s="37" t="e">
        <f t="shared" si="1088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7"/>
        <v>0</v>
      </c>
      <c r="AA2198" s="31">
        <f>D2198-Z2198</f>
        <v>0</v>
      </c>
      <c r="AB2198" s="37" t="e">
        <f t="shared" si="1088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9">SUM(B2195:B2198)</f>
        <v>0</v>
      </c>
      <c r="C2199" s="39">
        <f t="shared" si="1089"/>
        <v>0</v>
      </c>
      <c r="D2199" s="39">
        <f>SUM(D2195:D2198)</f>
        <v>0</v>
      </c>
      <c r="E2199" s="39">
        <f t="shared" ref="E2199:AA2199" si="1090">SUM(E2195:E2198)</f>
        <v>0</v>
      </c>
      <c r="F2199" s="39">
        <f t="shared" si="1090"/>
        <v>0</v>
      </c>
      <c r="G2199" s="39">
        <f t="shared" si="1090"/>
        <v>0</v>
      </c>
      <c r="H2199" s="39">
        <f t="shared" si="1090"/>
        <v>0</v>
      </c>
      <c r="I2199" s="39">
        <f t="shared" si="1090"/>
        <v>0</v>
      </c>
      <c r="J2199" s="39">
        <f t="shared" si="1090"/>
        <v>0</v>
      </c>
      <c r="K2199" s="39">
        <f t="shared" si="1090"/>
        <v>0</v>
      </c>
      <c r="L2199" s="39">
        <f t="shared" si="1090"/>
        <v>0</v>
      </c>
      <c r="M2199" s="39">
        <f t="shared" si="1090"/>
        <v>0</v>
      </c>
      <c r="N2199" s="39">
        <f t="shared" si="1090"/>
        <v>0</v>
      </c>
      <c r="O2199" s="39">
        <f t="shared" si="1090"/>
        <v>0</v>
      </c>
      <c r="P2199" s="39">
        <f t="shared" si="1090"/>
        <v>0</v>
      </c>
      <c r="Q2199" s="39">
        <f t="shared" si="1090"/>
        <v>0</v>
      </c>
      <c r="R2199" s="39">
        <f t="shared" si="1090"/>
        <v>0</v>
      </c>
      <c r="S2199" s="39">
        <f t="shared" si="1090"/>
        <v>0</v>
      </c>
      <c r="T2199" s="39">
        <f t="shared" si="1090"/>
        <v>0</v>
      </c>
      <c r="U2199" s="39">
        <f t="shared" si="1090"/>
        <v>0</v>
      </c>
      <c r="V2199" s="39">
        <f t="shared" si="1090"/>
        <v>0</v>
      </c>
      <c r="W2199" s="39">
        <f t="shared" si="1090"/>
        <v>0</v>
      </c>
      <c r="X2199" s="39">
        <f t="shared" si="1090"/>
        <v>0</v>
      </c>
      <c r="Y2199" s="39">
        <f t="shared" si="1090"/>
        <v>0</v>
      </c>
      <c r="Z2199" s="39">
        <f t="shared" si="1090"/>
        <v>0</v>
      </c>
      <c r="AA2199" s="39">
        <f t="shared" si="1090"/>
        <v>0</v>
      </c>
      <c r="AB2199" s="40" t="e">
        <f t="shared" si="1088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91">SUM(M2200:Y2200)</f>
        <v>0</v>
      </c>
      <c r="AA2200" s="31">
        <f>D2200-Z2200</f>
        <v>0</v>
      </c>
      <c r="AB2200" s="37" t="e">
        <f t="shared" si="1088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2">B2200+B2199</f>
        <v>0</v>
      </c>
      <c r="C2201" s="39">
        <f t="shared" si="1092"/>
        <v>0</v>
      </c>
      <c r="D2201" s="39">
        <f>D2200+D2199</f>
        <v>0</v>
      </c>
      <c r="E2201" s="39">
        <f t="shared" ref="E2201:AA2201" si="1093">E2200+E2199</f>
        <v>0</v>
      </c>
      <c r="F2201" s="39">
        <f t="shared" si="1093"/>
        <v>0</v>
      </c>
      <c r="G2201" s="39">
        <f t="shared" si="1093"/>
        <v>0</v>
      </c>
      <c r="H2201" s="39">
        <f t="shared" si="1093"/>
        <v>0</v>
      </c>
      <c r="I2201" s="39">
        <f t="shared" si="1093"/>
        <v>0</v>
      </c>
      <c r="J2201" s="39">
        <f t="shared" si="1093"/>
        <v>0</v>
      </c>
      <c r="K2201" s="39">
        <f t="shared" si="1093"/>
        <v>0</v>
      </c>
      <c r="L2201" s="39">
        <f t="shared" si="1093"/>
        <v>0</v>
      </c>
      <c r="M2201" s="39">
        <f t="shared" si="1093"/>
        <v>0</v>
      </c>
      <c r="N2201" s="39">
        <f t="shared" si="1093"/>
        <v>0</v>
      </c>
      <c r="O2201" s="39">
        <f t="shared" si="1093"/>
        <v>0</v>
      </c>
      <c r="P2201" s="39">
        <f t="shared" si="1093"/>
        <v>0</v>
      </c>
      <c r="Q2201" s="39">
        <f t="shared" si="1093"/>
        <v>0</v>
      </c>
      <c r="R2201" s="39">
        <f t="shared" si="1093"/>
        <v>0</v>
      </c>
      <c r="S2201" s="39">
        <f t="shared" si="1093"/>
        <v>0</v>
      </c>
      <c r="T2201" s="39">
        <f t="shared" si="1093"/>
        <v>0</v>
      </c>
      <c r="U2201" s="39">
        <f t="shared" si="1093"/>
        <v>0</v>
      </c>
      <c r="V2201" s="39">
        <f t="shared" si="1093"/>
        <v>0</v>
      </c>
      <c r="W2201" s="39">
        <f t="shared" si="1093"/>
        <v>0</v>
      </c>
      <c r="X2201" s="39">
        <f t="shared" si="1093"/>
        <v>0</v>
      </c>
      <c r="Y2201" s="39">
        <f t="shared" si="1093"/>
        <v>0</v>
      </c>
      <c r="Z2201" s="39">
        <f t="shared" si="1093"/>
        <v>0</v>
      </c>
      <c r="AA2201" s="39">
        <f t="shared" si="1093"/>
        <v>0</v>
      </c>
      <c r="AB2201" s="40" t="e">
        <f t="shared" si="1088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46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094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095">SUM(M2206:Y2206)</f>
        <v>0</v>
      </c>
      <c r="AA2206" s="31">
        <f>D2206-Z2206</f>
        <v>0</v>
      </c>
      <c r="AB2206" s="37" t="e">
        <f t="shared" si="1094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5"/>
        <v>0</v>
      </c>
      <c r="AA2207" s="31">
        <f>D2207-Z2207</f>
        <v>0</v>
      </c>
      <c r="AB2207" s="37" t="e">
        <f t="shared" si="1094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5"/>
        <v>0</v>
      </c>
      <c r="AA2208" s="31">
        <f>D2208-Z2208</f>
        <v>0</v>
      </c>
      <c r="AB2208" s="37" t="e">
        <f t="shared" si="1094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6">SUM(B2205:B2208)</f>
        <v>0</v>
      </c>
      <c r="C2209" s="39">
        <f t="shared" si="1096"/>
        <v>0</v>
      </c>
      <c r="D2209" s="39">
        <f>SUM(D2205:D2208)</f>
        <v>0</v>
      </c>
      <c r="E2209" s="39">
        <f t="shared" ref="E2209:AA2209" si="1097">SUM(E2205:E2208)</f>
        <v>0</v>
      </c>
      <c r="F2209" s="39">
        <f t="shared" si="1097"/>
        <v>0</v>
      </c>
      <c r="G2209" s="39">
        <f t="shared" si="1097"/>
        <v>0</v>
      </c>
      <c r="H2209" s="39">
        <f t="shared" si="1097"/>
        <v>0</v>
      </c>
      <c r="I2209" s="39">
        <f t="shared" si="1097"/>
        <v>0</v>
      </c>
      <c r="J2209" s="39">
        <f t="shared" si="1097"/>
        <v>0</v>
      </c>
      <c r="K2209" s="39">
        <f t="shared" si="1097"/>
        <v>0</v>
      </c>
      <c r="L2209" s="39">
        <f t="shared" si="1097"/>
        <v>0</v>
      </c>
      <c r="M2209" s="39">
        <f t="shared" si="1097"/>
        <v>0</v>
      </c>
      <c r="N2209" s="39">
        <f t="shared" si="1097"/>
        <v>0</v>
      </c>
      <c r="O2209" s="39">
        <f t="shared" si="1097"/>
        <v>0</v>
      </c>
      <c r="P2209" s="39">
        <f t="shared" si="1097"/>
        <v>0</v>
      </c>
      <c r="Q2209" s="39">
        <f t="shared" si="1097"/>
        <v>0</v>
      </c>
      <c r="R2209" s="39">
        <f t="shared" si="1097"/>
        <v>0</v>
      </c>
      <c r="S2209" s="39">
        <f t="shared" si="1097"/>
        <v>0</v>
      </c>
      <c r="T2209" s="39">
        <f t="shared" si="1097"/>
        <v>0</v>
      </c>
      <c r="U2209" s="39">
        <f t="shared" si="1097"/>
        <v>0</v>
      </c>
      <c r="V2209" s="39">
        <f t="shared" si="1097"/>
        <v>0</v>
      </c>
      <c r="W2209" s="39">
        <f t="shared" si="1097"/>
        <v>0</v>
      </c>
      <c r="X2209" s="39">
        <f t="shared" si="1097"/>
        <v>0</v>
      </c>
      <c r="Y2209" s="39">
        <f t="shared" si="1097"/>
        <v>0</v>
      </c>
      <c r="Z2209" s="39">
        <f t="shared" si="1097"/>
        <v>0</v>
      </c>
      <c r="AA2209" s="39">
        <f t="shared" si="1097"/>
        <v>0</v>
      </c>
      <c r="AB2209" s="40" t="e">
        <f t="shared" si="1094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8">SUM(M2210:Y2210)</f>
        <v>0</v>
      </c>
      <c r="AA2210" s="31">
        <f>D2210-Z2210</f>
        <v>0</v>
      </c>
      <c r="AB2210" s="37" t="e">
        <f t="shared" si="1094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9">B2210+B2209</f>
        <v>0</v>
      </c>
      <c r="C2211" s="39">
        <f t="shared" si="1099"/>
        <v>0</v>
      </c>
      <c r="D2211" s="39">
        <f>D2210+D2209</f>
        <v>0</v>
      </c>
      <c r="E2211" s="39">
        <f t="shared" ref="E2211:AA2211" si="1100">E2210+E2209</f>
        <v>0</v>
      </c>
      <c r="F2211" s="39">
        <f t="shared" si="1100"/>
        <v>0</v>
      </c>
      <c r="G2211" s="39">
        <f t="shared" si="1100"/>
        <v>0</v>
      </c>
      <c r="H2211" s="39">
        <f t="shared" si="1100"/>
        <v>0</v>
      </c>
      <c r="I2211" s="39">
        <f t="shared" si="1100"/>
        <v>0</v>
      </c>
      <c r="J2211" s="39">
        <f t="shared" si="1100"/>
        <v>0</v>
      </c>
      <c r="K2211" s="39">
        <f t="shared" si="1100"/>
        <v>0</v>
      </c>
      <c r="L2211" s="39">
        <f t="shared" si="1100"/>
        <v>0</v>
      </c>
      <c r="M2211" s="39">
        <f t="shared" si="1100"/>
        <v>0</v>
      </c>
      <c r="N2211" s="39">
        <f t="shared" si="1100"/>
        <v>0</v>
      </c>
      <c r="O2211" s="39">
        <f t="shared" si="1100"/>
        <v>0</v>
      </c>
      <c r="P2211" s="39">
        <f t="shared" si="1100"/>
        <v>0</v>
      </c>
      <c r="Q2211" s="39">
        <f t="shared" si="1100"/>
        <v>0</v>
      </c>
      <c r="R2211" s="39">
        <f t="shared" si="1100"/>
        <v>0</v>
      </c>
      <c r="S2211" s="39">
        <f t="shared" si="1100"/>
        <v>0</v>
      </c>
      <c r="T2211" s="39">
        <f t="shared" si="1100"/>
        <v>0</v>
      </c>
      <c r="U2211" s="39">
        <f t="shared" si="1100"/>
        <v>0</v>
      </c>
      <c r="V2211" s="39">
        <f t="shared" si="1100"/>
        <v>0</v>
      </c>
      <c r="W2211" s="39">
        <f t="shared" si="1100"/>
        <v>0</v>
      </c>
      <c r="X2211" s="39">
        <f t="shared" si="1100"/>
        <v>0</v>
      </c>
      <c r="Y2211" s="39">
        <f t="shared" si="1100"/>
        <v>0</v>
      </c>
      <c r="Z2211" s="39">
        <f t="shared" si="1100"/>
        <v>0</v>
      </c>
      <c r="AA2211" s="39">
        <f t="shared" si="1100"/>
        <v>0</v>
      </c>
      <c r="AB2211" s="40" t="e">
        <f t="shared" si="1094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01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2">SUM(M2216:Y2216)</f>
        <v>0</v>
      </c>
      <c r="AA2216" s="31">
        <f>D2216-Z2216</f>
        <v>0</v>
      </c>
      <c r="AB2216" s="37" t="e">
        <f t="shared" si="1101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2"/>
        <v>0</v>
      </c>
      <c r="AA2217" s="31">
        <f>D2217-Z2217</f>
        <v>0</v>
      </c>
      <c r="AB2217" s="37" t="e">
        <f t="shared" si="1101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2"/>
        <v>0</v>
      </c>
      <c r="AA2218" s="31">
        <f>D2218-Z2218</f>
        <v>0</v>
      </c>
      <c r="AB2218" s="37" t="e">
        <f t="shared" si="1101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3">SUM(B2215:B2218)</f>
        <v>0</v>
      </c>
      <c r="C2219" s="39">
        <f t="shared" si="1103"/>
        <v>0</v>
      </c>
      <c r="D2219" s="39">
        <f>SUM(D2215:D2218)</f>
        <v>0</v>
      </c>
      <c r="E2219" s="39">
        <f t="shared" ref="E2219:AA2219" si="1104">SUM(E2215:E2218)</f>
        <v>0</v>
      </c>
      <c r="F2219" s="39">
        <f t="shared" si="1104"/>
        <v>0</v>
      </c>
      <c r="G2219" s="39">
        <f t="shared" si="1104"/>
        <v>0</v>
      </c>
      <c r="H2219" s="39">
        <f t="shared" si="1104"/>
        <v>0</v>
      </c>
      <c r="I2219" s="39">
        <f t="shared" si="1104"/>
        <v>0</v>
      </c>
      <c r="J2219" s="39">
        <f t="shared" si="1104"/>
        <v>0</v>
      </c>
      <c r="K2219" s="39">
        <f t="shared" si="1104"/>
        <v>0</v>
      </c>
      <c r="L2219" s="39">
        <f t="shared" si="1104"/>
        <v>0</v>
      </c>
      <c r="M2219" s="39">
        <f t="shared" si="1104"/>
        <v>0</v>
      </c>
      <c r="N2219" s="39">
        <f t="shared" si="1104"/>
        <v>0</v>
      </c>
      <c r="O2219" s="39">
        <f t="shared" si="1104"/>
        <v>0</v>
      </c>
      <c r="P2219" s="39">
        <f t="shared" si="1104"/>
        <v>0</v>
      </c>
      <c r="Q2219" s="39">
        <f t="shared" si="1104"/>
        <v>0</v>
      </c>
      <c r="R2219" s="39">
        <f t="shared" si="1104"/>
        <v>0</v>
      </c>
      <c r="S2219" s="39">
        <f t="shared" si="1104"/>
        <v>0</v>
      </c>
      <c r="T2219" s="39">
        <f t="shared" si="1104"/>
        <v>0</v>
      </c>
      <c r="U2219" s="39">
        <f t="shared" si="1104"/>
        <v>0</v>
      </c>
      <c r="V2219" s="39">
        <f t="shared" si="1104"/>
        <v>0</v>
      </c>
      <c r="W2219" s="39">
        <f t="shared" si="1104"/>
        <v>0</v>
      </c>
      <c r="X2219" s="39">
        <f t="shared" si="1104"/>
        <v>0</v>
      </c>
      <c r="Y2219" s="39">
        <f t="shared" si="1104"/>
        <v>0</v>
      </c>
      <c r="Z2219" s="39">
        <f t="shared" si="1104"/>
        <v>0</v>
      </c>
      <c r="AA2219" s="39">
        <f t="shared" si="1104"/>
        <v>0</v>
      </c>
      <c r="AB2219" s="40" t="e">
        <f t="shared" si="1101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5">SUM(M2220:Y2220)</f>
        <v>0</v>
      </c>
      <c r="AA2220" s="31">
        <f>D2220-Z2220</f>
        <v>0</v>
      </c>
      <c r="AB2220" s="37" t="e">
        <f t="shared" si="1101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6">B2220+B2219</f>
        <v>0</v>
      </c>
      <c r="C2221" s="39">
        <f t="shared" si="1106"/>
        <v>0</v>
      </c>
      <c r="D2221" s="39">
        <f>D2220+D2219</f>
        <v>0</v>
      </c>
      <c r="E2221" s="39">
        <f t="shared" ref="E2221:AA2221" si="1107">E2220+E2219</f>
        <v>0</v>
      </c>
      <c r="F2221" s="39">
        <f t="shared" si="1107"/>
        <v>0</v>
      </c>
      <c r="G2221" s="39">
        <f t="shared" si="1107"/>
        <v>0</v>
      </c>
      <c r="H2221" s="39">
        <f t="shared" si="1107"/>
        <v>0</v>
      </c>
      <c r="I2221" s="39">
        <f t="shared" si="1107"/>
        <v>0</v>
      </c>
      <c r="J2221" s="39">
        <f t="shared" si="1107"/>
        <v>0</v>
      </c>
      <c r="K2221" s="39">
        <f t="shared" si="1107"/>
        <v>0</v>
      </c>
      <c r="L2221" s="39">
        <f t="shared" si="1107"/>
        <v>0</v>
      </c>
      <c r="M2221" s="39">
        <f t="shared" si="1107"/>
        <v>0</v>
      </c>
      <c r="N2221" s="39">
        <f t="shared" si="1107"/>
        <v>0</v>
      </c>
      <c r="O2221" s="39">
        <f t="shared" si="1107"/>
        <v>0</v>
      </c>
      <c r="P2221" s="39">
        <f t="shared" si="1107"/>
        <v>0</v>
      </c>
      <c r="Q2221" s="39">
        <f t="shared" si="1107"/>
        <v>0</v>
      </c>
      <c r="R2221" s="39">
        <f t="shared" si="1107"/>
        <v>0</v>
      </c>
      <c r="S2221" s="39">
        <f t="shared" si="1107"/>
        <v>0</v>
      </c>
      <c r="T2221" s="39">
        <f t="shared" si="1107"/>
        <v>0</v>
      </c>
      <c r="U2221" s="39">
        <f t="shared" si="1107"/>
        <v>0</v>
      </c>
      <c r="V2221" s="39">
        <f t="shared" si="1107"/>
        <v>0</v>
      </c>
      <c r="W2221" s="39">
        <f t="shared" si="1107"/>
        <v>0</v>
      </c>
      <c r="X2221" s="39">
        <f t="shared" si="1107"/>
        <v>0</v>
      </c>
      <c r="Y2221" s="39">
        <f t="shared" si="1107"/>
        <v>0</v>
      </c>
      <c r="Z2221" s="39">
        <f t="shared" si="1107"/>
        <v>0</v>
      </c>
      <c r="AA2221" s="39">
        <f t="shared" si="1107"/>
        <v>0</v>
      </c>
      <c r="AB2221" s="40" t="e">
        <f t="shared" si="1101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8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9">SUM(M2226:Y2226)</f>
        <v>0</v>
      </c>
      <c r="AA2226" s="31">
        <f>D2226-Z2226</f>
        <v>0</v>
      </c>
      <c r="AB2226" s="37" t="e">
        <f t="shared" si="1108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9"/>
        <v>0</v>
      </c>
      <c r="AA2227" s="31">
        <f>D2227-Z2227</f>
        <v>0</v>
      </c>
      <c r="AB2227" s="37" t="e">
        <f t="shared" si="1108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9"/>
        <v>0</v>
      </c>
      <c r="AA2228" s="31">
        <f>D2228-Z2228</f>
        <v>0</v>
      </c>
      <c r="AB2228" s="37" t="e">
        <f t="shared" si="1108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10">SUM(B2225:B2228)</f>
        <v>0</v>
      </c>
      <c r="C2229" s="39">
        <f t="shared" si="1110"/>
        <v>0</v>
      </c>
      <c r="D2229" s="39">
        <f>SUM(D2225:D2228)</f>
        <v>0</v>
      </c>
      <c r="E2229" s="39">
        <f t="shared" ref="E2229:AA2229" si="1111">SUM(E2225:E2228)</f>
        <v>0</v>
      </c>
      <c r="F2229" s="39">
        <f t="shared" si="1111"/>
        <v>0</v>
      </c>
      <c r="G2229" s="39">
        <f t="shared" si="1111"/>
        <v>0</v>
      </c>
      <c r="H2229" s="39">
        <f t="shared" si="1111"/>
        <v>0</v>
      </c>
      <c r="I2229" s="39">
        <f t="shared" si="1111"/>
        <v>0</v>
      </c>
      <c r="J2229" s="39">
        <f t="shared" si="1111"/>
        <v>0</v>
      </c>
      <c r="K2229" s="39">
        <f t="shared" si="1111"/>
        <v>0</v>
      </c>
      <c r="L2229" s="39">
        <f t="shared" si="1111"/>
        <v>0</v>
      </c>
      <c r="M2229" s="39">
        <f t="shared" si="1111"/>
        <v>0</v>
      </c>
      <c r="N2229" s="39">
        <f t="shared" si="1111"/>
        <v>0</v>
      </c>
      <c r="O2229" s="39">
        <f t="shared" si="1111"/>
        <v>0</v>
      </c>
      <c r="P2229" s="39">
        <f t="shared" si="1111"/>
        <v>0</v>
      </c>
      <c r="Q2229" s="39">
        <f t="shared" si="1111"/>
        <v>0</v>
      </c>
      <c r="R2229" s="39">
        <f t="shared" si="1111"/>
        <v>0</v>
      </c>
      <c r="S2229" s="39">
        <f t="shared" si="1111"/>
        <v>0</v>
      </c>
      <c r="T2229" s="39">
        <f t="shared" si="1111"/>
        <v>0</v>
      </c>
      <c r="U2229" s="39">
        <f t="shared" si="1111"/>
        <v>0</v>
      </c>
      <c r="V2229" s="39">
        <f t="shared" si="1111"/>
        <v>0</v>
      </c>
      <c r="W2229" s="39">
        <f t="shared" si="1111"/>
        <v>0</v>
      </c>
      <c r="X2229" s="39">
        <f t="shared" si="1111"/>
        <v>0</v>
      </c>
      <c r="Y2229" s="39">
        <f t="shared" si="1111"/>
        <v>0</v>
      </c>
      <c r="Z2229" s="39">
        <f t="shared" si="1111"/>
        <v>0</v>
      </c>
      <c r="AA2229" s="39">
        <f t="shared" si="1111"/>
        <v>0</v>
      </c>
      <c r="AB2229" s="40" t="e">
        <f t="shared" si="1108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2">SUM(M2230:Y2230)</f>
        <v>0</v>
      </c>
      <c r="AA2230" s="31">
        <f>D2230-Z2230</f>
        <v>0</v>
      </c>
      <c r="AB2230" s="37" t="e">
        <f t="shared" si="1108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3">B2230+B2229</f>
        <v>0</v>
      </c>
      <c r="C2231" s="39">
        <f t="shared" si="1113"/>
        <v>0</v>
      </c>
      <c r="D2231" s="39">
        <f>D2230+D2229</f>
        <v>0</v>
      </c>
      <c r="E2231" s="39">
        <f t="shared" ref="E2231:AA2231" si="1114">E2230+E2229</f>
        <v>0</v>
      </c>
      <c r="F2231" s="39">
        <f t="shared" si="1114"/>
        <v>0</v>
      </c>
      <c r="G2231" s="39">
        <f t="shared" si="1114"/>
        <v>0</v>
      </c>
      <c r="H2231" s="39">
        <f t="shared" si="1114"/>
        <v>0</v>
      </c>
      <c r="I2231" s="39">
        <f t="shared" si="1114"/>
        <v>0</v>
      </c>
      <c r="J2231" s="39">
        <f t="shared" si="1114"/>
        <v>0</v>
      </c>
      <c r="K2231" s="39">
        <f t="shared" si="1114"/>
        <v>0</v>
      </c>
      <c r="L2231" s="39">
        <f t="shared" si="1114"/>
        <v>0</v>
      </c>
      <c r="M2231" s="39">
        <f t="shared" si="1114"/>
        <v>0</v>
      </c>
      <c r="N2231" s="39">
        <f t="shared" si="1114"/>
        <v>0</v>
      </c>
      <c r="O2231" s="39">
        <f t="shared" si="1114"/>
        <v>0</v>
      </c>
      <c r="P2231" s="39">
        <f t="shared" si="1114"/>
        <v>0</v>
      </c>
      <c r="Q2231" s="39">
        <f t="shared" si="1114"/>
        <v>0</v>
      </c>
      <c r="R2231" s="39">
        <f t="shared" si="1114"/>
        <v>0</v>
      </c>
      <c r="S2231" s="39">
        <f t="shared" si="1114"/>
        <v>0</v>
      </c>
      <c r="T2231" s="39">
        <f t="shared" si="1114"/>
        <v>0</v>
      </c>
      <c r="U2231" s="39">
        <f t="shared" si="1114"/>
        <v>0</v>
      </c>
      <c r="V2231" s="39">
        <f t="shared" si="1114"/>
        <v>0</v>
      </c>
      <c r="W2231" s="39">
        <f t="shared" si="1114"/>
        <v>0</v>
      </c>
      <c r="X2231" s="39">
        <f t="shared" si="1114"/>
        <v>0</v>
      </c>
      <c r="Y2231" s="39">
        <f t="shared" si="1114"/>
        <v>0</v>
      </c>
      <c r="Z2231" s="39">
        <f t="shared" si="1114"/>
        <v>0</v>
      </c>
      <c r="AA2231" s="39">
        <f t="shared" si="1114"/>
        <v>0</v>
      </c>
      <c r="AB2231" s="40" t="e">
        <f t="shared" si="1108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5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6">SUM(M2236:Y2236)</f>
        <v>0</v>
      </c>
      <c r="AA2236" s="31">
        <f>D2236-Z2236</f>
        <v>0</v>
      </c>
      <c r="AB2236" s="37" t="e">
        <f t="shared" si="1115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6"/>
        <v>0</v>
      </c>
      <c r="AA2237" s="31">
        <f>D2237-Z2237</f>
        <v>0</v>
      </c>
      <c r="AB2237" s="37" t="e">
        <f t="shared" si="1115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6"/>
        <v>0</v>
      </c>
      <c r="AA2238" s="31">
        <f>D2238-Z2238</f>
        <v>0</v>
      </c>
      <c r="AB2238" s="37" t="e">
        <f t="shared" si="1115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7">SUM(B2235:B2238)</f>
        <v>0</v>
      </c>
      <c r="C2239" s="39">
        <f t="shared" si="1117"/>
        <v>0</v>
      </c>
      <c r="D2239" s="39">
        <f>SUM(D2235:D2238)</f>
        <v>0</v>
      </c>
      <c r="E2239" s="39">
        <f t="shared" ref="E2239:AA2239" si="1118">SUM(E2235:E2238)</f>
        <v>0</v>
      </c>
      <c r="F2239" s="39">
        <f t="shared" si="1118"/>
        <v>0</v>
      </c>
      <c r="G2239" s="39">
        <f t="shared" si="1118"/>
        <v>0</v>
      </c>
      <c r="H2239" s="39">
        <f t="shared" si="1118"/>
        <v>0</v>
      </c>
      <c r="I2239" s="39">
        <f t="shared" si="1118"/>
        <v>0</v>
      </c>
      <c r="J2239" s="39">
        <f t="shared" si="1118"/>
        <v>0</v>
      </c>
      <c r="K2239" s="39">
        <f t="shared" si="1118"/>
        <v>0</v>
      </c>
      <c r="L2239" s="39">
        <f t="shared" si="1118"/>
        <v>0</v>
      </c>
      <c r="M2239" s="39">
        <f t="shared" si="1118"/>
        <v>0</v>
      </c>
      <c r="N2239" s="39">
        <f t="shared" si="1118"/>
        <v>0</v>
      </c>
      <c r="O2239" s="39">
        <f t="shared" si="1118"/>
        <v>0</v>
      </c>
      <c r="P2239" s="39">
        <f t="shared" si="1118"/>
        <v>0</v>
      </c>
      <c r="Q2239" s="39">
        <f t="shared" si="1118"/>
        <v>0</v>
      </c>
      <c r="R2239" s="39">
        <f t="shared" si="1118"/>
        <v>0</v>
      </c>
      <c r="S2239" s="39">
        <f t="shared" si="1118"/>
        <v>0</v>
      </c>
      <c r="T2239" s="39">
        <f t="shared" si="1118"/>
        <v>0</v>
      </c>
      <c r="U2239" s="39">
        <f t="shared" si="1118"/>
        <v>0</v>
      </c>
      <c r="V2239" s="39">
        <f t="shared" si="1118"/>
        <v>0</v>
      </c>
      <c r="W2239" s="39">
        <f t="shared" si="1118"/>
        <v>0</v>
      </c>
      <c r="X2239" s="39">
        <f t="shared" si="1118"/>
        <v>0</v>
      </c>
      <c r="Y2239" s="39">
        <f t="shared" si="1118"/>
        <v>0</v>
      </c>
      <c r="Z2239" s="39">
        <f t="shared" si="1118"/>
        <v>0</v>
      </c>
      <c r="AA2239" s="39">
        <f t="shared" si="1118"/>
        <v>0</v>
      </c>
      <c r="AB2239" s="40" t="e">
        <f t="shared" si="1115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9">SUM(M2240:Y2240)</f>
        <v>0</v>
      </c>
      <c r="AA2240" s="31">
        <f>D2240-Z2240</f>
        <v>0</v>
      </c>
      <c r="AB2240" s="37" t="e">
        <f t="shared" si="1115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20">B2240+B2239</f>
        <v>0</v>
      </c>
      <c r="C2241" s="39">
        <f t="shared" si="1120"/>
        <v>0</v>
      </c>
      <c r="D2241" s="39">
        <f>D2240+D2239</f>
        <v>0</v>
      </c>
      <c r="E2241" s="39">
        <f t="shared" ref="E2241:AA2241" si="1121">E2240+E2239</f>
        <v>0</v>
      </c>
      <c r="F2241" s="39">
        <f t="shared" si="1121"/>
        <v>0</v>
      </c>
      <c r="G2241" s="39">
        <f t="shared" si="1121"/>
        <v>0</v>
      </c>
      <c r="H2241" s="39">
        <f t="shared" si="1121"/>
        <v>0</v>
      </c>
      <c r="I2241" s="39">
        <f t="shared" si="1121"/>
        <v>0</v>
      </c>
      <c r="J2241" s="39">
        <f t="shared" si="1121"/>
        <v>0</v>
      </c>
      <c r="K2241" s="39">
        <f t="shared" si="1121"/>
        <v>0</v>
      </c>
      <c r="L2241" s="39">
        <f t="shared" si="1121"/>
        <v>0</v>
      </c>
      <c r="M2241" s="39">
        <f t="shared" si="1121"/>
        <v>0</v>
      </c>
      <c r="N2241" s="39">
        <f t="shared" si="1121"/>
        <v>0</v>
      </c>
      <c r="O2241" s="39">
        <f t="shared" si="1121"/>
        <v>0</v>
      </c>
      <c r="P2241" s="39">
        <f t="shared" si="1121"/>
        <v>0</v>
      </c>
      <c r="Q2241" s="39">
        <f t="shared" si="1121"/>
        <v>0</v>
      </c>
      <c r="R2241" s="39">
        <f t="shared" si="1121"/>
        <v>0</v>
      </c>
      <c r="S2241" s="39">
        <f t="shared" si="1121"/>
        <v>0</v>
      </c>
      <c r="T2241" s="39">
        <f t="shared" si="1121"/>
        <v>0</v>
      </c>
      <c r="U2241" s="39">
        <f t="shared" si="1121"/>
        <v>0</v>
      </c>
      <c r="V2241" s="39">
        <f t="shared" si="1121"/>
        <v>0</v>
      </c>
      <c r="W2241" s="39">
        <f t="shared" si="1121"/>
        <v>0</v>
      </c>
      <c r="X2241" s="39">
        <f t="shared" si="1121"/>
        <v>0</v>
      </c>
      <c r="Y2241" s="39">
        <f t="shared" si="1121"/>
        <v>0</v>
      </c>
      <c r="Z2241" s="39">
        <f t="shared" si="1121"/>
        <v>0</v>
      </c>
      <c r="AA2241" s="39">
        <f t="shared" si="1121"/>
        <v>0</v>
      </c>
      <c r="AB2241" s="40" t="e">
        <f t="shared" si="1115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customHeight="1" x14ac:dyDescent="0.25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</row>
    <row r="2246" spans="1:29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</row>
    <row r="2247" spans="1:29" s="33" customFormat="1" ht="26.45" customHeight="1" x14ac:dyDescent="0.2">
      <c r="A2247" s="36" t="s">
        <v>34</v>
      </c>
      <c r="B2247" s="31">
        <f>[1]consoCURRENT!E44210</f>
        <v>30381767</v>
      </c>
      <c r="C2247" s="31">
        <f>[1]consoCURRENT!F44210</f>
        <v>0</v>
      </c>
      <c r="D2247" s="31">
        <f>[1]consoCURRENT!G44210</f>
        <v>30381767</v>
      </c>
      <c r="E2247" s="31">
        <f>[1]consoCURRENT!H44210</f>
        <v>10732347.32</v>
      </c>
      <c r="F2247" s="31">
        <f>[1]consoCURRENT!I44210</f>
        <v>8115890.6400000006</v>
      </c>
      <c r="G2247" s="31">
        <f>[1]consoCURRENT!J44210</f>
        <v>9976966.9900000002</v>
      </c>
      <c r="H2247" s="31">
        <f>[1]consoCURRENT!K44210</f>
        <v>0</v>
      </c>
      <c r="I2247" s="31">
        <f>[1]consoCURRENT!L44210</f>
        <v>2602872.25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2602872.25</v>
      </c>
      <c r="N2247" s="31">
        <f>[1]consoCURRENT!Q44210</f>
        <v>0</v>
      </c>
      <c r="O2247" s="31">
        <f>[1]consoCURRENT!R44210</f>
        <v>8129475.0700000003</v>
      </c>
      <c r="P2247" s="31">
        <f>[1]consoCURRENT!S44210</f>
        <v>0</v>
      </c>
      <c r="Q2247" s="31">
        <f>[1]consoCURRENT!T44210</f>
        <v>3424303.63</v>
      </c>
      <c r="R2247" s="31">
        <f>[1]consoCURRENT!U44210</f>
        <v>601416.54</v>
      </c>
      <c r="S2247" s="31">
        <f>[1]consoCURRENT!V44210</f>
        <v>4090170.47</v>
      </c>
      <c r="T2247" s="31">
        <f>[1]consoCURRENT!W44210</f>
        <v>2062065.45</v>
      </c>
      <c r="U2247" s="31">
        <f>[1]consoCURRENT!X44210</f>
        <v>7914901.54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28825204.949999996</v>
      </c>
      <c r="AA2247" s="31">
        <f>D2247-Z2247</f>
        <v>1556562.0500000045</v>
      </c>
      <c r="AB2247" s="37">
        <f>Z2247/D2247</f>
        <v>0.9487665727276493</v>
      </c>
      <c r="AC2247" s="32"/>
    </row>
    <row r="2248" spans="1:29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22">SUM(M2248:Y2248)</f>
        <v>0</v>
      </c>
      <c r="AA2248" s="31">
        <f>D2248-Z2248</f>
        <v>0</v>
      </c>
      <c r="AB2248" s="37"/>
      <c r="AC2248" s="32"/>
    </row>
    <row r="2249" spans="1:29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22"/>
        <v>0</v>
      </c>
      <c r="AA2249" s="31">
        <f>D2249-Z2249</f>
        <v>0</v>
      </c>
      <c r="AB2249" s="37"/>
      <c r="AC2249" s="32"/>
    </row>
    <row r="2250" spans="1:29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22"/>
        <v>0</v>
      </c>
      <c r="AA2250" s="31">
        <f>D2250-Z2250</f>
        <v>0</v>
      </c>
      <c r="AB2250" s="37"/>
      <c r="AC2250" s="32"/>
    </row>
    <row r="2251" spans="1:29" s="33" customFormat="1" ht="18" hidden="1" customHeight="1" x14ac:dyDescent="0.25">
      <c r="A2251" s="38" t="s">
        <v>38</v>
      </c>
      <c r="B2251" s="39">
        <f t="shared" ref="B2251:C2251" si="1123">SUM(B2247:B2250)</f>
        <v>30381767</v>
      </c>
      <c r="C2251" s="39">
        <f t="shared" si="1123"/>
        <v>0</v>
      </c>
      <c r="D2251" s="39">
        <f>SUM(D2247:D2250)</f>
        <v>30381767</v>
      </c>
      <c r="E2251" s="39">
        <f t="shared" ref="E2251:AA2251" si="1124">SUM(E2247:E2250)</f>
        <v>10732347.32</v>
      </c>
      <c r="F2251" s="39">
        <f t="shared" si="1124"/>
        <v>8115890.6400000006</v>
      </c>
      <c r="G2251" s="39">
        <f t="shared" si="1124"/>
        <v>9976966.9900000002</v>
      </c>
      <c r="H2251" s="39">
        <f t="shared" si="1124"/>
        <v>0</v>
      </c>
      <c r="I2251" s="39">
        <f t="shared" si="1124"/>
        <v>2602872.25</v>
      </c>
      <c r="J2251" s="39">
        <f t="shared" si="1124"/>
        <v>0</v>
      </c>
      <c r="K2251" s="39">
        <f t="shared" si="1124"/>
        <v>0</v>
      </c>
      <c r="L2251" s="39">
        <f t="shared" si="1124"/>
        <v>0</v>
      </c>
      <c r="M2251" s="39">
        <f t="shared" si="1124"/>
        <v>2602872.25</v>
      </c>
      <c r="N2251" s="39">
        <f t="shared" si="1124"/>
        <v>0</v>
      </c>
      <c r="O2251" s="39">
        <f t="shared" si="1124"/>
        <v>8129475.0700000003</v>
      </c>
      <c r="P2251" s="39">
        <f t="shared" si="1124"/>
        <v>0</v>
      </c>
      <c r="Q2251" s="39">
        <f t="shared" si="1124"/>
        <v>3424303.63</v>
      </c>
      <c r="R2251" s="39">
        <f t="shared" si="1124"/>
        <v>601416.54</v>
      </c>
      <c r="S2251" s="39">
        <f t="shared" si="1124"/>
        <v>4090170.47</v>
      </c>
      <c r="T2251" s="39">
        <f t="shared" si="1124"/>
        <v>2062065.45</v>
      </c>
      <c r="U2251" s="39">
        <f t="shared" si="1124"/>
        <v>7914901.54</v>
      </c>
      <c r="V2251" s="39">
        <f t="shared" si="1124"/>
        <v>0</v>
      </c>
      <c r="W2251" s="39">
        <f t="shared" si="1124"/>
        <v>0</v>
      </c>
      <c r="X2251" s="39">
        <f t="shared" si="1124"/>
        <v>0</v>
      </c>
      <c r="Y2251" s="39">
        <f t="shared" si="1124"/>
        <v>0</v>
      </c>
      <c r="Z2251" s="39">
        <f t="shared" si="1124"/>
        <v>28825204.949999996</v>
      </c>
      <c r="AA2251" s="39">
        <f t="shared" si="1124"/>
        <v>1556562.0500000045</v>
      </c>
      <c r="AB2251" s="40">
        <f>Z2251/D2251</f>
        <v>0.9487665727276493</v>
      </c>
      <c r="AC2251" s="32"/>
    </row>
    <row r="2252" spans="1:29" s="33" customFormat="1" ht="18" hidden="1" customHeight="1" x14ac:dyDescent="0.25">
      <c r="A2252" s="41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25">SUM(M2252:Y2252)</f>
        <v>0</v>
      </c>
      <c r="AA2252" s="31">
        <f>D2252-Z2252</f>
        <v>0</v>
      </c>
      <c r="AB2252" s="37" t="e">
        <f>Z2252/D2252</f>
        <v>#DIV/0!</v>
      </c>
      <c r="AC2252" s="32"/>
    </row>
    <row r="2253" spans="1:29" s="33" customFormat="1" ht="29.45" customHeight="1" x14ac:dyDescent="0.25">
      <c r="A2253" s="38" t="s">
        <v>40</v>
      </c>
      <c r="B2253" s="39">
        <f t="shared" ref="B2253:C2253" si="1126">B2252+B2251</f>
        <v>30381767</v>
      </c>
      <c r="C2253" s="39">
        <f t="shared" si="1126"/>
        <v>0</v>
      </c>
      <c r="D2253" s="39">
        <f>D2252+D2251</f>
        <v>30381767</v>
      </c>
      <c r="E2253" s="39">
        <f t="shared" ref="E2253:AA2253" si="1127">E2252+E2251</f>
        <v>10732347.32</v>
      </c>
      <c r="F2253" s="39">
        <f t="shared" si="1127"/>
        <v>8115890.6400000006</v>
      </c>
      <c r="G2253" s="39">
        <f t="shared" si="1127"/>
        <v>9976966.9900000002</v>
      </c>
      <c r="H2253" s="39">
        <f t="shared" si="1127"/>
        <v>0</v>
      </c>
      <c r="I2253" s="39">
        <f t="shared" si="1127"/>
        <v>2602872.25</v>
      </c>
      <c r="J2253" s="39">
        <f t="shared" si="1127"/>
        <v>0</v>
      </c>
      <c r="K2253" s="39">
        <f t="shared" si="1127"/>
        <v>0</v>
      </c>
      <c r="L2253" s="39">
        <f t="shared" si="1127"/>
        <v>0</v>
      </c>
      <c r="M2253" s="39">
        <f t="shared" si="1127"/>
        <v>2602872.25</v>
      </c>
      <c r="N2253" s="39">
        <f t="shared" si="1127"/>
        <v>0</v>
      </c>
      <c r="O2253" s="39">
        <f t="shared" si="1127"/>
        <v>8129475.0700000003</v>
      </c>
      <c r="P2253" s="39">
        <f t="shared" si="1127"/>
        <v>0</v>
      </c>
      <c r="Q2253" s="39">
        <f t="shared" si="1127"/>
        <v>3424303.63</v>
      </c>
      <c r="R2253" s="39">
        <f t="shared" si="1127"/>
        <v>601416.54</v>
      </c>
      <c r="S2253" s="39">
        <f t="shared" si="1127"/>
        <v>4090170.47</v>
      </c>
      <c r="T2253" s="39">
        <f t="shared" si="1127"/>
        <v>2062065.45</v>
      </c>
      <c r="U2253" s="39">
        <f t="shared" si="1127"/>
        <v>7914901.54</v>
      </c>
      <c r="V2253" s="39">
        <f t="shared" si="1127"/>
        <v>0</v>
      </c>
      <c r="W2253" s="39">
        <f t="shared" si="1127"/>
        <v>0</v>
      </c>
      <c r="X2253" s="39">
        <f t="shared" si="1127"/>
        <v>0</v>
      </c>
      <c r="Y2253" s="39">
        <f t="shared" si="1127"/>
        <v>0</v>
      </c>
      <c r="Z2253" s="39">
        <f t="shared" si="1127"/>
        <v>28825204.949999996</v>
      </c>
      <c r="AA2253" s="39">
        <f t="shared" si="1127"/>
        <v>1556562.0500000045</v>
      </c>
      <c r="AB2253" s="40">
        <f>Z2253/D2253</f>
        <v>0.9487665727276493</v>
      </c>
      <c r="AC2253" s="42"/>
    </row>
    <row r="2254" spans="1:2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15" hidden="1" customHeight="1" x14ac:dyDescent="0.25">
      <c r="A2256" s="4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18" hidden="1" customHeight="1" x14ac:dyDescent="0.2">
      <c r="A2257" s="36" t="s">
        <v>34</v>
      </c>
      <c r="B2257" s="31">
        <f>B2267+B2277+B2287+B2297+B2307</f>
        <v>0</v>
      </c>
      <c r="C2257" s="31">
        <f t="shared" ref="C2257:Y2262" si="1128">C2267+C2277+C2287+C2297+C2307</f>
        <v>0</v>
      </c>
      <c r="D2257" s="31">
        <f t="shared" si="1128"/>
        <v>0</v>
      </c>
      <c r="E2257" s="31">
        <f t="shared" si="1128"/>
        <v>0</v>
      </c>
      <c r="F2257" s="31">
        <f t="shared" si="1128"/>
        <v>0</v>
      </c>
      <c r="G2257" s="31">
        <f t="shared" si="1128"/>
        <v>0</v>
      </c>
      <c r="H2257" s="31">
        <f t="shared" si="1128"/>
        <v>0</v>
      </c>
      <c r="I2257" s="31">
        <f t="shared" si="1128"/>
        <v>0</v>
      </c>
      <c r="J2257" s="31">
        <f t="shared" si="1128"/>
        <v>0</v>
      </c>
      <c r="K2257" s="31">
        <f t="shared" si="1128"/>
        <v>0</v>
      </c>
      <c r="L2257" s="31">
        <f t="shared" si="1128"/>
        <v>0</v>
      </c>
      <c r="M2257" s="31">
        <f t="shared" si="1128"/>
        <v>0</v>
      </c>
      <c r="N2257" s="31">
        <f t="shared" si="1128"/>
        <v>0</v>
      </c>
      <c r="O2257" s="31">
        <f t="shared" si="1128"/>
        <v>0</v>
      </c>
      <c r="P2257" s="31">
        <f t="shared" si="1128"/>
        <v>0</v>
      </c>
      <c r="Q2257" s="31">
        <f t="shared" si="1128"/>
        <v>0</v>
      </c>
      <c r="R2257" s="31">
        <f t="shared" si="1128"/>
        <v>0</v>
      </c>
      <c r="S2257" s="31">
        <f t="shared" si="1128"/>
        <v>0</v>
      </c>
      <c r="T2257" s="31">
        <f t="shared" si="1128"/>
        <v>0</v>
      </c>
      <c r="U2257" s="31">
        <f t="shared" si="1128"/>
        <v>0</v>
      </c>
      <c r="V2257" s="31">
        <f t="shared" si="1128"/>
        <v>0</v>
      </c>
      <c r="W2257" s="31">
        <f t="shared" si="1128"/>
        <v>0</v>
      </c>
      <c r="X2257" s="31">
        <f t="shared" si="1128"/>
        <v>0</v>
      </c>
      <c r="Y2257" s="31">
        <f t="shared" si="1128"/>
        <v>0</v>
      </c>
      <c r="Z2257" s="31">
        <f t="shared" ref="Z2257:Z2260" si="1129">Z2267+Z2297+Z2307</f>
        <v>0</v>
      </c>
      <c r="AA2257" s="31">
        <f>D2257-Z2257</f>
        <v>0</v>
      </c>
      <c r="AB2257" s="37"/>
      <c r="AC2257" s="32"/>
    </row>
    <row r="2258" spans="1:29" s="33" customFormat="1" ht="18" hidden="1" customHeight="1" x14ac:dyDescent="0.2">
      <c r="A2258" s="36" t="s">
        <v>35</v>
      </c>
      <c r="B2258" s="31">
        <f t="shared" ref="B2258:Q2262" si="1130">B2268+B2278+B2288+B2298+B2308</f>
        <v>0</v>
      </c>
      <c r="C2258" s="31">
        <f t="shared" si="1130"/>
        <v>0</v>
      </c>
      <c r="D2258" s="31">
        <f t="shared" si="1130"/>
        <v>0</v>
      </c>
      <c r="E2258" s="31">
        <f t="shared" si="1130"/>
        <v>0</v>
      </c>
      <c r="F2258" s="31">
        <f t="shared" si="1130"/>
        <v>0</v>
      </c>
      <c r="G2258" s="31">
        <f t="shared" si="1130"/>
        <v>0</v>
      </c>
      <c r="H2258" s="31">
        <f t="shared" si="1130"/>
        <v>0</v>
      </c>
      <c r="I2258" s="31">
        <f t="shared" si="1130"/>
        <v>0</v>
      </c>
      <c r="J2258" s="31">
        <f t="shared" si="1130"/>
        <v>0</v>
      </c>
      <c r="K2258" s="31">
        <f t="shared" si="1130"/>
        <v>0</v>
      </c>
      <c r="L2258" s="31">
        <f t="shared" si="1130"/>
        <v>0</v>
      </c>
      <c r="M2258" s="31">
        <f t="shared" si="1130"/>
        <v>0</v>
      </c>
      <c r="N2258" s="31">
        <f t="shared" si="1130"/>
        <v>0</v>
      </c>
      <c r="O2258" s="31">
        <f t="shared" si="1130"/>
        <v>0</v>
      </c>
      <c r="P2258" s="31">
        <f t="shared" si="1130"/>
        <v>0</v>
      </c>
      <c r="Q2258" s="31">
        <f t="shared" si="1130"/>
        <v>0</v>
      </c>
      <c r="R2258" s="31">
        <f t="shared" si="1128"/>
        <v>0</v>
      </c>
      <c r="S2258" s="31">
        <f t="shared" si="1128"/>
        <v>0</v>
      </c>
      <c r="T2258" s="31">
        <f t="shared" si="1128"/>
        <v>0</v>
      </c>
      <c r="U2258" s="31">
        <f t="shared" si="1128"/>
        <v>0</v>
      </c>
      <c r="V2258" s="31">
        <f t="shared" si="1128"/>
        <v>0</v>
      </c>
      <c r="W2258" s="31">
        <f t="shared" si="1128"/>
        <v>0</v>
      </c>
      <c r="X2258" s="31">
        <f t="shared" si="1128"/>
        <v>0</v>
      </c>
      <c r="Y2258" s="31">
        <f t="shared" si="1128"/>
        <v>0</v>
      </c>
      <c r="Z2258" s="31">
        <f t="shared" si="1129"/>
        <v>0</v>
      </c>
      <c r="AA2258" s="31">
        <f>D2258-Z2258</f>
        <v>0</v>
      </c>
      <c r="AB2258" s="37" t="e">
        <f>Z2258/D2258</f>
        <v>#DIV/0!</v>
      </c>
      <c r="AC2258" s="32"/>
    </row>
    <row r="2259" spans="1:29" s="33" customFormat="1" ht="18" hidden="1" customHeight="1" x14ac:dyDescent="0.2">
      <c r="A2259" s="36" t="s">
        <v>36</v>
      </c>
      <c r="B2259" s="31">
        <f t="shared" si="1130"/>
        <v>0</v>
      </c>
      <c r="C2259" s="31">
        <f t="shared" si="1128"/>
        <v>0</v>
      </c>
      <c r="D2259" s="31">
        <f t="shared" si="1128"/>
        <v>0</v>
      </c>
      <c r="E2259" s="31">
        <f t="shared" si="1128"/>
        <v>0</v>
      </c>
      <c r="F2259" s="31">
        <f t="shared" si="1128"/>
        <v>0</v>
      </c>
      <c r="G2259" s="31">
        <f t="shared" si="1128"/>
        <v>0</v>
      </c>
      <c r="H2259" s="31">
        <f t="shared" si="1128"/>
        <v>0</v>
      </c>
      <c r="I2259" s="31">
        <f t="shared" si="1128"/>
        <v>0</v>
      </c>
      <c r="J2259" s="31">
        <f t="shared" si="1128"/>
        <v>0</v>
      </c>
      <c r="K2259" s="31">
        <f t="shared" si="1128"/>
        <v>0</v>
      </c>
      <c r="L2259" s="31">
        <f t="shared" si="1128"/>
        <v>0</v>
      </c>
      <c r="M2259" s="31">
        <f t="shared" si="1128"/>
        <v>0</v>
      </c>
      <c r="N2259" s="31">
        <f t="shared" si="1128"/>
        <v>0</v>
      </c>
      <c r="O2259" s="31">
        <f t="shared" si="1128"/>
        <v>0</v>
      </c>
      <c r="P2259" s="31">
        <f t="shared" si="1128"/>
        <v>0</v>
      </c>
      <c r="Q2259" s="31">
        <f t="shared" si="1128"/>
        <v>0</v>
      </c>
      <c r="R2259" s="31">
        <f t="shared" si="1128"/>
        <v>0</v>
      </c>
      <c r="S2259" s="31">
        <f t="shared" si="1128"/>
        <v>0</v>
      </c>
      <c r="T2259" s="31">
        <f t="shared" si="1128"/>
        <v>0</v>
      </c>
      <c r="U2259" s="31">
        <f t="shared" si="1128"/>
        <v>0</v>
      </c>
      <c r="V2259" s="31">
        <f t="shared" si="1128"/>
        <v>0</v>
      </c>
      <c r="W2259" s="31">
        <f t="shared" si="1128"/>
        <v>0</v>
      </c>
      <c r="X2259" s="31">
        <f t="shared" si="1128"/>
        <v>0</v>
      </c>
      <c r="Y2259" s="31">
        <f t="shared" si="1128"/>
        <v>0</v>
      </c>
      <c r="Z2259" s="31">
        <f t="shared" si="1129"/>
        <v>0</v>
      </c>
      <c r="AA2259" s="31">
        <f>D2259-Z2259</f>
        <v>0</v>
      </c>
      <c r="AB2259" s="37"/>
      <c r="AC2259" s="32"/>
    </row>
    <row r="2260" spans="1:29" s="33" customFormat="1" ht="18" hidden="1" customHeight="1" x14ac:dyDescent="0.2">
      <c r="A2260" s="36" t="s">
        <v>37</v>
      </c>
      <c r="B2260" s="31">
        <f t="shared" si="1130"/>
        <v>0</v>
      </c>
      <c r="C2260" s="31">
        <f t="shared" si="1128"/>
        <v>0</v>
      </c>
      <c r="D2260" s="31">
        <f t="shared" si="1128"/>
        <v>0</v>
      </c>
      <c r="E2260" s="31">
        <f t="shared" si="1128"/>
        <v>0</v>
      </c>
      <c r="F2260" s="31">
        <f t="shared" si="1128"/>
        <v>0</v>
      </c>
      <c r="G2260" s="31">
        <f t="shared" si="1128"/>
        <v>0</v>
      </c>
      <c r="H2260" s="31">
        <f t="shared" si="1128"/>
        <v>0</v>
      </c>
      <c r="I2260" s="31">
        <f t="shared" si="1128"/>
        <v>0</v>
      </c>
      <c r="J2260" s="31">
        <f t="shared" si="1128"/>
        <v>0</v>
      </c>
      <c r="K2260" s="31">
        <f t="shared" si="1128"/>
        <v>0</v>
      </c>
      <c r="L2260" s="31">
        <f t="shared" si="1128"/>
        <v>0</v>
      </c>
      <c r="M2260" s="31">
        <f t="shared" si="1128"/>
        <v>0</v>
      </c>
      <c r="N2260" s="31">
        <f t="shared" si="1128"/>
        <v>0</v>
      </c>
      <c r="O2260" s="31">
        <f t="shared" si="1128"/>
        <v>0</v>
      </c>
      <c r="P2260" s="31">
        <f t="shared" si="1128"/>
        <v>0</v>
      </c>
      <c r="Q2260" s="31">
        <f t="shared" si="1128"/>
        <v>0</v>
      </c>
      <c r="R2260" s="31">
        <f t="shared" si="1128"/>
        <v>0</v>
      </c>
      <c r="S2260" s="31">
        <f t="shared" si="1128"/>
        <v>0</v>
      </c>
      <c r="T2260" s="31">
        <f t="shared" si="1128"/>
        <v>0</v>
      </c>
      <c r="U2260" s="31">
        <f t="shared" si="1128"/>
        <v>0</v>
      </c>
      <c r="V2260" s="31">
        <f t="shared" si="1128"/>
        <v>0</v>
      </c>
      <c r="W2260" s="31">
        <f t="shared" si="1128"/>
        <v>0</v>
      </c>
      <c r="X2260" s="31">
        <f t="shared" si="1128"/>
        <v>0</v>
      </c>
      <c r="Y2260" s="31">
        <f t="shared" si="1128"/>
        <v>0</v>
      </c>
      <c r="Z2260" s="31">
        <f t="shared" si="1129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" si="1131">SUM(B2257:B2260)</f>
        <v>0</v>
      </c>
      <c r="C2261" s="39">
        <f t="shared" ref="C2261:AA2261" si="1132">SUM(C2257:C2260)</f>
        <v>0</v>
      </c>
      <c r="D2261" s="39">
        <f t="shared" si="1132"/>
        <v>0</v>
      </c>
      <c r="E2261" s="39">
        <f t="shared" si="1132"/>
        <v>0</v>
      </c>
      <c r="F2261" s="39">
        <f t="shared" si="1132"/>
        <v>0</v>
      </c>
      <c r="G2261" s="39">
        <f t="shared" si="1132"/>
        <v>0</v>
      </c>
      <c r="H2261" s="39">
        <f t="shared" si="1132"/>
        <v>0</v>
      </c>
      <c r="I2261" s="39">
        <f t="shared" si="1132"/>
        <v>0</v>
      </c>
      <c r="J2261" s="39">
        <f t="shared" si="1132"/>
        <v>0</v>
      </c>
      <c r="K2261" s="39">
        <f t="shared" si="1132"/>
        <v>0</v>
      </c>
      <c r="L2261" s="39">
        <f t="shared" si="1132"/>
        <v>0</v>
      </c>
      <c r="M2261" s="39">
        <f t="shared" si="1132"/>
        <v>0</v>
      </c>
      <c r="N2261" s="39">
        <f t="shared" si="1132"/>
        <v>0</v>
      </c>
      <c r="O2261" s="39">
        <f t="shared" si="1132"/>
        <v>0</v>
      </c>
      <c r="P2261" s="39">
        <f t="shared" si="1132"/>
        <v>0</v>
      </c>
      <c r="Q2261" s="39">
        <f t="shared" si="1132"/>
        <v>0</v>
      </c>
      <c r="R2261" s="39">
        <f t="shared" si="1132"/>
        <v>0</v>
      </c>
      <c r="S2261" s="39">
        <f t="shared" si="1132"/>
        <v>0</v>
      </c>
      <c r="T2261" s="39">
        <f t="shared" si="1132"/>
        <v>0</v>
      </c>
      <c r="U2261" s="39">
        <f t="shared" si="1132"/>
        <v>0</v>
      </c>
      <c r="V2261" s="39">
        <f t="shared" si="1132"/>
        <v>0</v>
      </c>
      <c r="W2261" s="39">
        <f t="shared" si="1132"/>
        <v>0</v>
      </c>
      <c r="X2261" s="39">
        <f t="shared" si="1132"/>
        <v>0</v>
      </c>
      <c r="Y2261" s="39">
        <f t="shared" si="1132"/>
        <v>0</v>
      </c>
      <c r="Z2261" s="39">
        <f t="shared" si="1132"/>
        <v>0</v>
      </c>
      <c r="AA2261" s="39">
        <f t="shared" si="1132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>
        <f t="shared" si="1130"/>
        <v>0</v>
      </c>
      <c r="C2262" s="31">
        <f t="shared" si="1128"/>
        <v>0</v>
      </c>
      <c r="D2262" s="31">
        <f t="shared" si="1128"/>
        <v>0</v>
      </c>
      <c r="E2262" s="31">
        <f t="shared" si="1128"/>
        <v>0</v>
      </c>
      <c r="F2262" s="31">
        <f t="shared" si="1128"/>
        <v>0</v>
      </c>
      <c r="G2262" s="31">
        <f t="shared" si="1128"/>
        <v>0</v>
      </c>
      <c r="H2262" s="31">
        <f t="shared" si="1128"/>
        <v>0</v>
      </c>
      <c r="I2262" s="31">
        <f t="shared" si="1128"/>
        <v>0</v>
      </c>
      <c r="J2262" s="31">
        <f t="shared" si="1128"/>
        <v>0</v>
      </c>
      <c r="K2262" s="31">
        <f t="shared" si="1128"/>
        <v>0</v>
      </c>
      <c r="L2262" s="31">
        <f t="shared" si="1128"/>
        <v>0</v>
      </c>
      <c r="M2262" s="31">
        <f t="shared" si="1128"/>
        <v>0</v>
      </c>
      <c r="N2262" s="31">
        <f t="shared" si="1128"/>
        <v>0</v>
      </c>
      <c r="O2262" s="31">
        <f t="shared" si="1128"/>
        <v>0</v>
      </c>
      <c r="P2262" s="31">
        <f t="shared" si="1128"/>
        <v>0</v>
      </c>
      <c r="Q2262" s="31">
        <f t="shared" si="1128"/>
        <v>0</v>
      </c>
      <c r="R2262" s="31">
        <f t="shared" si="1128"/>
        <v>0</v>
      </c>
      <c r="S2262" s="31">
        <f t="shared" si="1128"/>
        <v>0</v>
      </c>
      <c r="T2262" s="31">
        <f t="shared" si="1128"/>
        <v>0</v>
      </c>
      <c r="U2262" s="31">
        <f t="shared" si="1128"/>
        <v>0</v>
      </c>
      <c r="V2262" s="31">
        <f t="shared" si="1128"/>
        <v>0</v>
      </c>
      <c r="W2262" s="31">
        <f t="shared" si="1128"/>
        <v>0</v>
      </c>
      <c r="X2262" s="31">
        <f t="shared" si="1128"/>
        <v>0</v>
      </c>
      <c r="Y2262" s="31">
        <f t="shared" si="1128"/>
        <v>0</v>
      </c>
      <c r="Z2262" s="31">
        <f t="shared" ref="Z2262" si="1133">Z2282+Z2292</f>
        <v>0</v>
      </c>
      <c r="AA2262" s="31">
        <f>D2262-Z2262</f>
        <v>0</v>
      </c>
      <c r="AB2262" s="37"/>
      <c r="AC2262" s="32"/>
    </row>
    <row r="2263" spans="1:29" s="33" customFormat="1" ht="26.45" hidden="1" customHeight="1" x14ac:dyDescent="0.25">
      <c r="A2263" s="38" t="s">
        <v>40</v>
      </c>
      <c r="B2263" s="39">
        <f t="shared" ref="B2263:AA2263" si="1134">B2262+B2261</f>
        <v>0</v>
      </c>
      <c r="C2263" s="39">
        <f t="shared" si="1134"/>
        <v>0</v>
      </c>
      <c r="D2263" s="39">
        <f t="shared" si="1134"/>
        <v>0</v>
      </c>
      <c r="E2263" s="39">
        <f t="shared" si="1134"/>
        <v>0</v>
      </c>
      <c r="F2263" s="39">
        <f t="shared" si="1134"/>
        <v>0</v>
      </c>
      <c r="G2263" s="39">
        <f t="shared" si="1134"/>
        <v>0</v>
      </c>
      <c r="H2263" s="39">
        <f t="shared" si="1134"/>
        <v>0</v>
      </c>
      <c r="I2263" s="39">
        <f t="shared" si="1134"/>
        <v>0</v>
      </c>
      <c r="J2263" s="39">
        <f t="shared" si="1134"/>
        <v>0</v>
      </c>
      <c r="K2263" s="39">
        <f t="shared" si="1134"/>
        <v>0</v>
      </c>
      <c r="L2263" s="39">
        <f t="shared" si="1134"/>
        <v>0</v>
      </c>
      <c r="M2263" s="39">
        <f t="shared" si="1134"/>
        <v>0</v>
      </c>
      <c r="N2263" s="39">
        <f t="shared" si="1134"/>
        <v>0</v>
      </c>
      <c r="O2263" s="39">
        <f t="shared" si="1134"/>
        <v>0</v>
      </c>
      <c r="P2263" s="39">
        <f t="shared" si="1134"/>
        <v>0</v>
      </c>
      <c r="Q2263" s="39">
        <f t="shared" si="1134"/>
        <v>0</v>
      </c>
      <c r="R2263" s="39">
        <f t="shared" si="1134"/>
        <v>0</v>
      </c>
      <c r="S2263" s="39">
        <f t="shared" si="1134"/>
        <v>0</v>
      </c>
      <c r="T2263" s="39">
        <f t="shared" si="1134"/>
        <v>0</v>
      </c>
      <c r="U2263" s="39">
        <f t="shared" si="1134"/>
        <v>0</v>
      </c>
      <c r="V2263" s="39">
        <f t="shared" si="1134"/>
        <v>0</v>
      </c>
      <c r="W2263" s="39">
        <f t="shared" si="1134"/>
        <v>0</v>
      </c>
      <c r="X2263" s="39">
        <f t="shared" si="1134"/>
        <v>0</v>
      </c>
      <c r="Y2263" s="39">
        <f t="shared" si="1134"/>
        <v>0</v>
      </c>
      <c r="Z2263" s="39">
        <f t="shared" si="1134"/>
        <v>0</v>
      </c>
      <c r="AA2263" s="39">
        <f t="shared" si="1134"/>
        <v>0</v>
      </c>
      <c r="AB2263" s="40" t="e">
        <f>Z2263/D2263</f>
        <v>#DIV/0!</v>
      </c>
      <c r="AC2263" s="42"/>
    </row>
    <row r="2264" spans="1:29" s="33" customFormat="1" ht="18" hidden="1" customHeight="1" x14ac:dyDescent="0.25">
      <c r="A2264" s="4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</row>
    <row r="2265" spans="1:29" s="33" customFormat="1" ht="18" hidden="1" customHeight="1" x14ac:dyDescent="0.25">
      <c r="A2265" s="4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</row>
    <row r="2266" spans="1:29" s="33" customFormat="1" ht="15" hidden="1" customHeight="1" x14ac:dyDescent="0.25">
      <c r="A2266" s="30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hidden="1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2" si="1135">Z2277+Z2287</f>
        <v>0</v>
      </c>
      <c r="AA2267" s="31">
        <f>D2267-Z2267</f>
        <v>0</v>
      </c>
      <c r="AB2267" s="37"/>
      <c r="AC2267" s="32"/>
    </row>
    <row r="2268" spans="1:29" s="33" customFormat="1" ht="18" hidden="1" customHeight="1" x14ac:dyDescent="0.2">
      <c r="A2268" s="36" t="s">
        <v>35</v>
      </c>
      <c r="B2268" s="31">
        <f>[1]consoCURRENT!E44595</f>
        <v>0</v>
      </c>
      <c r="C2268" s="31">
        <f>[1]consoCURRENT!F44595</f>
        <v>0</v>
      </c>
      <c r="D2268" s="31">
        <f>[1]consoCURRENT!G44595</f>
        <v>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35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hidden="1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35"/>
        <v>0</v>
      </c>
      <c r="AA2269" s="31">
        <f>D2269-Z2269</f>
        <v>0</v>
      </c>
      <c r="AB2269" s="37"/>
      <c r="AC2269" s="32"/>
    </row>
    <row r="2270" spans="1:29" s="33" customFormat="1" ht="18" hidden="1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35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:AA2271" si="1136">SUM(B2267:B2270)</f>
        <v>0</v>
      </c>
      <c r="C2271" s="39">
        <f t="shared" si="1136"/>
        <v>0</v>
      </c>
      <c r="D2271" s="39">
        <f t="shared" si="1136"/>
        <v>0</v>
      </c>
      <c r="E2271" s="39">
        <f t="shared" si="1136"/>
        <v>0</v>
      </c>
      <c r="F2271" s="39">
        <f t="shared" si="1136"/>
        <v>0</v>
      </c>
      <c r="G2271" s="39">
        <f t="shared" si="1136"/>
        <v>0</v>
      </c>
      <c r="H2271" s="39">
        <f t="shared" si="1136"/>
        <v>0</v>
      </c>
      <c r="I2271" s="39">
        <f t="shared" si="1136"/>
        <v>0</v>
      </c>
      <c r="J2271" s="39">
        <f t="shared" si="1136"/>
        <v>0</v>
      </c>
      <c r="K2271" s="39">
        <f t="shared" si="1136"/>
        <v>0</v>
      </c>
      <c r="L2271" s="39">
        <f t="shared" si="1136"/>
        <v>0</v>
      </c>
      <c r="M2271" s="39">
        <f t="shared" si="1136"/>
        <v>0</v>
      </c>
      <c r="N2271" s="39">
        <f t="shared" si="1136"/>
        <v>0</v>
      </c>
      <c r="O2271" s="39">
        <f t="shared" si="1136"/>
        <v>0</v>
      </c>
      <c r="P2271" s="39">
        <f t="shared" si="1136"/>
        <v>0</v>
      </c>
      <c r="Q2271" s="39">
        <f t="shared" si="1136"/>
        <v>0</v>
      </c>
      <c r="R2271" s="39">
        <f t="shared" si="1136"/>
        <v>0</v>
      </c>
      <c r="S2271" s="39">
        <f t="shared" si="1136"/>
        <v>0</v>
      </c>
      <c r="T2271" s="39">
        <f t="shared" si="1136"/>
        <v>0</v>
      </c>
      <c r="U2271" s="39">
        <f t="shared" si="1136"/>
        <v>0</v>
      </c>
      <c r="V2271" s="39">
        <f t="shared" si="1136"/>
        <v>0</v>
      </c>
      <c r="W2271" s="39">
        <f t="shared" si="1136"/>
        <v>0</v>
      </c>
      <c r="X2271" s="39">
        <f t="shared" si="1136"/>
        <v>0</v>
      </c>
      <c r="Y2271" s="39">
        <f t="shared" si="1136"/>
        <v>0</v>
      </c>
      <c r="Z2271" s="39">
        <f t="shared" si="1136"/>
        <v>0</v>
      </c>
      <c r="AA2271" s="39">
        <f t="shared" si="1136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si="1135"/>
        <v>0</v>
      </c>
      <c r="AA2272" s="31">
        <f>D2272-Z2272</f>
        <v>0</v>
      </c>
      <c r="AB2272" s="37"/>
      <c r="AC2272" s="32"/>
    </row>
    <row r="2273" spans="1:29" s="33" customFormat="1" ht="24.6" hidden="1" customHeight="1" x14ac:dyDescent="0.25">
      <c r="A2273" s="38" t="s">
        <v>40</v>
      </c>
      <c r="B2273" s="39">
        <f t="shared" ref="B2273:AA2273" si="1137">B2272+B2271</f>
        <v>0</v>
      </c>
      <c r="C2273" s="39">
        <f t="shared" si="1137"/>
        <v>0</v>
      </c>
      <c r="D2273" s="39">
        <f t="shared" si="1137"/>
        <v>0</v>
      </c>
      <c r="E2273" s="39">
        <f t="shared" si="1137"/>
        <v>0</v>
      </c>
      <c r="F2273" s="39">
        <f t="shared" si="1137"/>
        <v>0</v>
      </c>
      <c r="G2273" s="39">
        <f t="shared" si="1137"/>
        <v>0</v>
      </c>
      <c r="H2273" s="39">
        <f t="shared" si="1137"/>
        <v>0</v>
      </c>
      <c r="I2273" s="39">
        <f t="shared" si="1137"/>
        <v>0</v>
      </c>
      <c r="J2273" s="39">
        <f t="shared" si="1137"/>
        <v>0</v>
      </c>
      <c r="K2273" s="39">
        <f t="shared" si="1137"/>
        <v>0</v>
      </c>
      <c r="L2273" s="39">
        <f t="shared" si="1137"/>
        <v>0</v>
      </c>
      <c r="M2273" s="39">
        <f t="shared" si="1137"/>
        <v>0</v>
      </c>
      <c r="N2273" s="39">
        <f t="shared" si="1137"/>
        <v>0</v>
      </c>
      <c r="O2273" s="39">
        <f t="shared" si="1137"/>
        <v>0</v>
      </c>
      <c r="P2273" s="39">
        <f t="shared" si="1137"/>
        <v>0</v>
      </c>
      <c r="Q2273" s="39">
        <f t="shared" si="1137"/>
        <v>0</v>
      </c>
      <c r="R2273" s="39">
        <f t="shared" si="1137"/>
        <v>0</v>
      </c>
      <c r="S2273" s="39">
        <f t="shared" si="1137"/>
        <v>0</v>
      </c>
      <c r="T2273" s="39">
        <f t="shared" si="1137"/>
        <v>0</v>
      </c>
      <c r="U2273" s="39">
        <f t="shared" si="1137"/>
        <v>0</v>
      </c>
      <c r="V2273" s="39">
        <f t="shared" si="1137"/>
        <v>0</v>
      </c>
      <c r="W2273" s="39">
        <f t="shared" si="1137"/>
        <v>0</v>
      </c>
      <c r="X2273" s="39">
        <f t="shared" si="1137"/>
        <v>0</v>
      </c>
      <c r="Y2273" s="39">
        <f t="shared" si="1137"/>
        <v>0</v>
      </c>
      <c r="Z2273" s="39">
        <f t="shared" si="1137"/>
        <v>0</v>
      </c>
      <c r="AA2273" s="39">
        <f t="shared" si="1137"/>
        <v>0</v>
      </c>
      <c r="AB2273" s="40" t="e">
        <f>Z2273/D2273</f>
        <v>#DIV/0!</v>
      </c>
      <c r="AC2273" s="42"/>
    </row>
    <row r="2274" spans="1:29" s="33" customFormat="1" ht="18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5" hidden="1" customHeight="1" x14ac:dyDescent="0.25">
      <c r="A2276" s="30" t="s">
        <v>131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</row>
    <row r="2278" spans="1:29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38">SUM(M2278:Y2278)</f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</row>
    <row r="2280" spans="1:29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39">SUM(B2277:B2280)</f>
        <v>0</v>
      </c>
      <c r="C2281" s="39">
        <f t="shared" si="1139"/>
        <v>0</v>
      </c>
      <c r="D2281" s="39">
        <f t="shared" si="1139"/>
        <v>0</v>
      </c>
      <c r="E2281" s="39">
        <f t="shared" si="1139"/>
        <v>0</v>
      </c>
      <c r="F2281" s="39">
        <f t="shared" si="1139"/>
        <v>0</v>
      </c>
      <c r="G2281" s="39">
        <f t="shared" si="1139"/>
        <v>0</v>
      </c>
      <c r="H2281" s="39">
        <f t="shared" si="1139"/>
        <v>0</v>
      </c>
      <c r="I2281" s="39">
        <f t="shared" si="1139"/>
        <v>0</v>
      </c>
      <c r="J2281" s="39">
        <f t="shared" si="1139"/>
        <v>0</v>
      </c>
      <c r="K2281" s="39">
        <f t="shared" si="1139"/>
        <v>0</v>
      </c>
      <c r="L2281" s="39">
        <f t="shared" si="1139"/>
        <v>0</v>
      </c>
      <c r="M2281" s="39">
        <f t="shared" si="1139"/>
        <v>0</v>
      </c>
      <c r="N2281" s="39">
        <f t="shared" si="1139"/>
        <v>0</v>
      </c>
      <c r="O2281" s="39">
        <f t="shared" si="1139"/>
        <v>0</v>
      </c>
      <c r="P2281" s="39">
        <f t="shared" si="1139"/>
        <v>0</v>
      </c>
      <c r="Q2281" s="39">
        <f t="shared" si="1139"/>
        <v>0</v>
      </c>
      <c r="R2281" s="39">
        <f t="shared" si="1139"/>
        <v>0</v>
      </c>
      <c r="S2281" s="39">
        <f t="shared" si="1139"/>
        <v>0</v>
      </c>
      <c r="T2281" s="39">
        <f t="shared" si="1139"/>
        <v>0</v>
      </c>
      <c r="U2281" s="39">
        <f t="shared" si="1139"/>
        <v>0</v>
      </c>
      <c r="V2281" s="39">
        <f t="shared" si="1139"/>
        <v>0</v>
      </c>
      <c r="W2281" s="39">
        <f t="shared" si="1139"/>
        <v>0</v>
      </c>
      <c r="X2281" s="39">
        <f t="shared" si="1139"/>
        <v>0</v>
      </c>
      <c r="Y2281" s="39">
        <f t="shared" si="1139"/>
        <v>0</v>
      </c>
      <c r="Z2281" s="39">
        <f t="shared" si="1139"/>
        <v>0</v>
      </c>
      <c r="AA2281" s="39">
        <f t="shared" si="1139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</row>
    <row r="2283" spans="1:29" s="33" customFormat="1" ht="23.1" hidden="1" customHeight="1" x14ac:dyDescent="0.25">
      <c r="A2283" s="38" t="s">
        <v>40</v>
      </c>
      <c r="B2283" s="39">
        <f t="shared" ref="B2283:AA2283" si="1140">B2282+B2281</f>
        <v>0</v>
      </c>
      <c r="C2283" s="39">
        <f t="shared" si="1140"/>
        <v>0</v>
      </c>
      <c r="D2283" s="39">
        <f t="shared" si="1140"/>
        <v>0</v>
      </c>
      <c r="E2283" s="39">
        <f t="shared" si="1140"/>
        <v>0</v>
      </c>
      <c r="F2283" s="39">
        <f t="shared" si="1140"/>
        <v>0</v>
      </c>
      <c r="G2283" s="39">
        <f t="shared" si="1140"/>
        <v>0</v>
      </c>
      <c r="H2283" s="39">
        <f t="shared" si="1140"/>
        <v>0</v>
      </c>
      <c r="I2283" s="39">
        <f t="shared" si="1140"/>
        <v>0</v>
      </c>
      <c r="J2283" s="39">
        <f t="shared" si="1140"/>
        <v>0</v>
      </c>
      <c r="K2283" s="39">
        <f t="shared" si="1140"/>
        <v>0</v>
      </c>
      <c r="L2283" s="39">
        <f t="shared" si="1140"/>
        <v>0</v>
      </c>
      <c r="M2283" s="39">
        <f t="shared" si="1140"/>
        <v>0</v>
      </c>
      <c r="N2283" s="39">
        <f t="shared" si="1140"/>
        <v>0</v>
      </c>
      <c r="O2283" s="39">
        <f t="shared" si="1140"/>
        <v>0</v>
      </c>
      <c r="P2283" s="39">
        <f t="shared" si="1140"/>
        <v>0</v>
      </c>
      <c r="Q2283" s="39">
        <f t="shared" si="1140"/>
        <v>0</v>
      </c>
      <c r="R2283" s="39">
        <f t="shared" si="1140"/>
        <v>0</v>
      </c>
      <c r="S2283" s="39">
        <f t="shared" si="1140"/>
        <v>0</v>
      </c>
      <c r="T2283" s="39">
        <f t="shared" si="1140"/>
        <v>0</v>
      </c>
      <c r="U2283" s="39">
        <f t="shared" si="1140"/>
        <v>0</v>
      </c>
      <c r="V2283" s="39">
        <f t="shared" si="1140"/>
        <v>0</v>
      </c>
      <c r="W2283" s="39">
        <f t="shared" si="1140"/>
        <v>0</v>
      </c>
      <c r="X2283" s="39">
        <f t="shared" si="1140"/>
        <v>0</v>
      </c>
      <c r="Y2283" s="39">
        <f t="shared" si="1140"/>
        <v>0</v>
      </c>
      <c r="Z2283" s="39">
        <f t="shared" si="1140"/>
        <v>0</v>
      </c>
      <c r="AA2283" s="39">
        <f t="shared" si="1140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131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41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2">SUM(B2287:B2290)</f>
        <v>0</v>
      </c>
      <c r="C2291" s="39">
        <f t="shared" si="1142"/>
        <v>0</v>
      </c>
      <c r="D2291" s="39">
        <f t="shared" si="1142"/>
        <v>0</v>
      </c>
      <c r="E2291" s="39">
        <f t="shared" si="1142"/>
        <v>0</v>
      </c>
      <c r="F2291" s="39">
        <f t="shared" si="1142"/>
        <v>0</v>
      </c>
      <c r="G2291" s="39">
        <f t="shared" si="1142"/>
        <v>0</v>
      </c>
      <c r="H2291" s="39">
        <f t="shared" si="1142"/>
        <v>0</v>
      </c>
      <c r="I2291" s="39">
        <f t="shared" si="1142"/>
        <v>0</v>
      </c>
      <c r="J2291" s="39">
        <f t="shared" si="1142"/>
        <v>0</v>
      </c>
      <c r="K2291" s="39">
        <f t="shared" si="1142"/>
        <v>0</v>
      </c>
      <c r="L2291" s="39">
        <f t="shared" si="1142"/>
        <v>0</v>
      </c>
      <c r="M2291" s="39">
        <f t="shared" si="1142"/>
        <v>0</v>
      </c>
      <c r="N2291" s="39">
        <f t="shared" si="1142"/>
        <v>0</v>
      </c>
      <c r="O2291" s="39">
        <f t="shared" si="1142"/>
        <v>0</v>
      </c>
      <c r="P2291" s="39">
        <f t="shared" si="1142"/>
        <v>0</v>
      </c>
      <c r="Q2291" s="39">
        <f t="shared" si="1142"/>
        <v>0</v>
      </c>
      <c r="R2291" s="39">
        <f t="shared" si="1142"/>
        <v>0</v>
      </c>
      <c r="S2291" s="39">
        <f t="shared" si="1142"/>
        <v>0</v>
      </c>
      <c r="T2291" s="39">
        <f t="shared" si="1142"/>
        <v>0</v>
      </c>
      <c r="U2291" s="39">
        <f t="shared" si="1142"/>
        <v>0</v>
      </c>
      <c r="V2291" s="39">
        <f t="shared" si="1142"/>
        <v>0</v>
      </c>
      <c r="W2291" s="39">
        <f t="shared" si="1142"/>
        <v>0</v>
      </c>
      <c r="X2291" s="39">
        <f t="shared" si="1142"/>
        <v>0</v>
      </c>
      <c r="Y2291" s="39">
        <f t="shared" si="1142"/>
        <v>0</v>
      </c>
      <c r="Z2291" s="39">
        <f t="shared" si="1142"/>
        <v>0</v>
      </c>
      <c r="AA2291" s="39">
        <f t="shared" si="1142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1.6" hidden="1" customHeight="1" x14ac:dyDescent="0.25">
      <c r="A2293" s="38" t="s">
        <v>40</v>
      </c>
      <c r="B2293" s="39">
        <f t="shared" ref="B2293:AA2293" si="1143">B2292+B2291</f>
        <v>0</v>
      </c>
      <c r="C2293" s="39">
        <f t="shared" si="1143"/>
        <v>0</v>
      </c>
      <c r="D2293" s="39">
        <f t="shared" si="1143"/>
        <v>0</v>
      </c>
      <c r="E2293" s="39">
        <f t="shared" si="1143"/>
        <v>0</v>
      </c>
      <c r="F2293" s="39">
        <f t="shared" si="1143"/>
        <v>0</v>
      </c>
      <c r="G2293" s="39">
        <f t="shared" si="1143"/>
        <v>0</v>
      </c>
      <c r="H2293" s="39">
        <f t="shared" si="1143"/>
        <v>0</v>
      </c>
      <c r="I2293" s="39">
        <f t="shared" si="1143"/>
        <v>0</v>
      </c>
      <c r="J2293" s="39">
        <f t="shared" si="1143"/>
        <v>0</v>
      </c>
      <c r="K2293" s="39">
        <f t="shared" si="1143"/>
        <v>0</v>
      </c>
      <c r="L2293" s="39">
        <f t="shared" si="1143"/>
        <v>0</v>
      </c>
      <c r="M2293" s="39">
        <f t="shared" si="1143"/>
        <v>0</v>
      </c>
      <c r="N2293" s="39">
        <f t="shared" si="1143"/>
        <v>0</v>
      </c>
      <c r="O2293" s="39">
        <f t="shared" si="1143"/>
        <v>0</v>
      </c>
      <c r="P2293" s="39">
        <f t="shared" si="1143"/>
        <v>0</v>
      </c>
      <c r="Q2293" s="39">
        <f t="shared" si="1143"/>
        <v>0</v>
      </c>
      <c r="R2293" s="39">
        <f t="shared" si="1143"/>
        <v>0</v>
      </c>
      <c r="S2293" s="39">
        <f t="shared" si="1143"/>
        <v>0</v>
      </c>
      <c r="T2293" s="39">
        <f t="shared" si="1143"/>
        <v>0</v>
      </c>
      <c r="U2293" s="39">
        <f t="shared" si="1143"/>
        <v>0</v>
      </c>
      <c r="V2293" s="39">
        <f t="shared" si="1143"/>
        <v>0</v>
      </c>
      <c r="W2293" s="39">
        <f t="shared" si="1143"/>
        <v>0</v>
      </c>
      <c r="X2293" s="39">
        <f t="shared" si="1143"/>
        <v>0</v>
      </c>
      <c r="Y2293" s="39">
        <f t="shared" si="1143"/>
        <v>0</v>
      </c>
      <c r="Z2293" s="39">
        <f t="shared" si="1143"/>
        <v>0</v>
      </c>
      <c r="AA2293" s="39">
        <f t="shared" si="1143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131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44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5">SUM(B2297:B2300)</f>
        <v>0</v>
      </c>
      <c r="C2301" s="39">
        <f t="shared" si="1145"/>
        <v>0</v>
      </c>
      <c r="D2301" s="39">
        <f t="shared" si="1145"/>
        <v>0</v>
      </c>
      <c r="E2301" s="39">
        <f t="shared" si="1145"/>
        <v>0</v>
      </c>
      <c r="F2301" s="39">
        <f t="shared" si="1145"/>
        <v>0</v>
      </c>
      <c r="G2301" s="39">
        <f t="shared" si="1145"/>
        <v>0</v>
      </c>
      <c r="H2301" s="39">
        <f t="shared" si="1145"/>
        <v>0</v>
      </c>
      <c r="I2301" s="39">
        <f t="shared" si="1145"/>
        <v>0</v>
      </c>
      <c r="J2301" s="39">
        <f t="shared" si="1145"/>
        <v>0</v>
      </c>
      <c r="K2301" s="39">
        <f t="shared" si="1145"/>
        <v>0</v>
      </c>
      <c r="L2301" s="39">
        <f t="shared" si="1145"/>
        <v>0</v>
      </c>
      <c r="M2301" s="39">
        <f t="shared" si="1145"/>
        <v>0</v>
      </c>
      <c r="N2301" s="39">
        <f t="shared" si="1145"/>
        <v>0</v>
      </c>
      <c r="O2301" s="39">
        <f t="shared" si="1145"/>
        <v>0</v>
      </c>
      <c r="P2301" s="39">
        <f t="shared" si="1145"/>
        <v>0</v>
      </c>
      <c r="Q2301" s="39">
        <f t="shared" si="1145"/>
        <v>0</v>
      </c>
      <c r="R2301" s="39">
        <f t="shared" si="1145"/>
        <v>0</v>
      </c>
      <c r="S2301" s="39">
        <f t="shared" si="1145"/>
        <v>0</v>
      </c>
      <c r="T2301" s="39">
        <f t="shared" si="1145"/>
        <v>0</v>
      </c>
      <c r="U2301" s="39">
        <f t="shared" si="1145"/>
        <v>0</v>
      </c>
      <c r="V2301" s="39">
        <f t="shared" si="1145"/>
        <v>0</v>
      </c>
      <c r="W2301" s="39">
        <f t="shared" si="1145"/>
        <v>0</v>
      </c>
      <c r="X2301" s="39">
        <f t="shared" si="1145"/>
        <v>0</v>
      </c>
      <c r="Y2301" s="39">
        <f t="shared" si="1145"/>
        <v>0</v>
      </c>
      <c r="Z2301" s="39">
        <f t="shared" si="1145"/>
        <v>0</v>
      </c>
      <c r="AA2301" s="39">
        <f t="shared" si="1145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4.6" hidden="1" customHeight="1" x14ac:dyDescent="0.25">
      <c r="A2303" s="38" t="s">
        <v>40</v>
      </c>
      <c r="B2303" s="39">
        <f t="shared" ref="B2303:AA2303" si="1146">B2302+B2301</f>
        <v>0</v>
      </c>
      <c r="C2303" s="39">
        <f t="shared" si="1146"/>
        <v>0</v>
      </c>
      <c r="D2303" s="39">
        <f t="shared" si="1146"/>
        <v>0</v>
      </c>
      <c r="E2303" s="39">
        <f t="shared" si="1146"/>
        <v>0</v>
      </c>
      <c r="F2303" s="39">
        <f t="shared" si="1146"/>
        <v>0</v>
      </c>
      <c r="G2303" s="39">
        <f t="shared" si="1146"/>
        <v>0</v>
      </c>
      <c r="H2303" s="39">
        <f t="shared" si="1146"/>
        <v>0</v>
      </c>
      <c r="I2303" s="39">
        <f t="shared" si="1146"/>
        <v>0</v>
      </c>
      <c r="J2303" s="39">
        <f t="shared" si="1146"/>
        <v>0</v>
      </c>
      <c r="K2303" s="39">
        <f t="shared" si="1146"/>
        <v>0</v>
      </c>
      <c r="L2303" s="39">
        <f t="shared" si="1146"/>
        <v>0</v>
      </c>
      <c r="M2303" s="39">
        <f t="shared" si="1146"/>
        <v>0</v>
      </c>
      <c r="N2303" s="39">
        <f t="shared" si="1146"/>
        <v>0</v>
      </c>
      <c r="O2303" s="39">
        <f t="shared" si="1146"/>
        <v>0</v>
      </c>
      <c r="P2303" s="39">
        <f t="shared" si="1146"/>
        <v>0</v>
      </c>
      <c r="Q2303" s="39">
        <f t="shared" si="1146"/>
        <v>0</v>
      </c>
      <c r="R2303" s="39">
        <f t="shared" si="1146"/>
        <v>0</v>
      </c>
      <c r="S2303" s="39">
        <f t="shared" si="1146"/>
        <v>0</v>
      </c>
      <c r="T2303" s="39">
        <f t="shared" si="1146"/>
        <v>0</v>
      </c>
      <c r="U2303" s="39">
        <f t="shared" si="1146"/>
        <v>0</v>
      </c>
      <c r="V2303" s="39">
        <f t="shared" si="1146"/>
        <v>0</v>
      </c>
      <c r="W2303" s="39">
        <f t="shared" si="1146"/>
        <v>0</v>
      </c>
      <c r="X2303" s="39">
        <f t="shared" si="1146"/>
        <v>0</v>
      </c>
      <c r="Y2303" s="39">
        <f t="shared" si="1146"/>
        <v>0</v>
      </c>
      <c r="Z2303" s="39">
        <f t="shared" si="1146"/>
        <v>0</v>
      </c>
      <c r="AA2303" s="39">
        <f t="shared" si="1146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131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47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48">SUM(B2307:B2310)</f>
        <v>0</v>
      </c>
      <c r="C2311" s="39">
        <f t="shared" si="1148"/>
        <v>0</v>
      </c>
      <c r="D2311" s="39">
        <f t="shared" si="1148"/>
        <v>0</v>
      </c>
      <c r="E2311" s="39">
        <f t="shared" si="1148"/>
        <v>0</v>
      </c>
      <c r="F2311" s="39">
        <f t="shared" si="1148"/>
        <v>0</v>
      </c>
      <c r="G2311" s="39">
        <f t="shared" si="1148"/>
        <v>0</v>
      </c>
      <c r="H2311" s="39">
        <f t="shared" si="1148"/>
        <v>0</v>
      </c>
      <c r="I2311" s="39">
        <f t="shared" si="1148"/>
        <v>0</v>
      </c>
      <c r="J2311" s="39">
        <f t="shared" si="1148"/>
        <v>0</v>
      </c>
      <c r="K2311" s="39">
        <f t="shared" si="1148"/>
        <v>0</v>
      </c>
      <c r="L2311" s="39">
        <f t="shared" si="1148"/>
        <v>0</v>
      </c>
      <c r="M2311" s="39">
        <f t="shared" si="1148"/>
        <v>0</v>
      </c>
      <c r="N2311" s="39">
        <f t="shared" si="1148"/>
        <v>0</v>
      </c>
      <c r="O2311" s="39">
        <f t="shared" si="1148"/>
        <v>0</v>
      </c>
      <c r="P2311" s="39">
        <f t="shared" si="1148"/>
        <v>0</v>
      </c>
      <c r="Q2311" s="39">
        <f t="shared" si="1148"/>
        <v>0</v>
      </c>
      <c r="R2311" s="39">
        <f t="shared" si="1148"/>
        <v>0</v>
      </c>
      <c r="S2311" s="39">
        <f t="shared" si="1148"/>
        <v>0</v>
      </c>
      <c r="T2311" s="39">
        <f t="shared" si="1148"/>
        <v>0</v>
      </c>
      <c r="U2311" s="39">
        <f t="shared" si="1148"/>
        <v>0</v>
      </c>
      <c r="V2311" s="39">
        <f t="shared" si="1148"/>
        <v>0</v>
      </c>
      <c r="W2311" s="39">
        <f t="shared" si="1148"/>
        <v>0</v>
      </c>
      <c r="X2311" s="39">
        <f t="shared" si="1148"/>
        <v>0</v>
      </c>
      <c r="Y2311" s="39">
        <f t="shared" si="1148"/>
        <v>0</v>
      </c>
      <c r="Z2311" s="39">
        <f t="shared" si="1148"/>
        <v>0</v>
      </c>
      <c r="AA2311" s="39">
        <f t="shared" si="1148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18" hidden="1" customHeight="1" x14ac:dyDescent="0.25">
      <c r="A2313" s="38" t="s">
        <v>40</v>
      </c>
      <c r="B2313" s="39">
        <f t="shared" ref="B2313:AA2313" si="1149">B2312+B2311</f>
        <v>0</v>
      </c>
      <c r="C2313" s="39">
        <f t="shared" si="1149"/>
        <v>0</v>
      </c>
      <c r="D2313" s="39">
        <f t="shared" si="1149"/>
        <v>0</v>
      </c>
      <c r="E2313" s="39">
        <f t="shared" si="1149"/>
        <v>0</v>
      </c>
      <c r="F2313" s="39">
        <f t="shared" si="1149"/>
        <v>0</v>
      </c>
      <c r="G2313" s="39">
        <f t="shared" si="1149"/>
        <v>0</v>
      </c>
      <c r="H2313" s="39">
        <f t="shared" si="1149"/>
        <v>0</v>
      </c>
      <c r="I2313" s="39">
        <f t="shared" si="1149"/>
        <v>0</v>
      </c>
      <c r="J2313" s="39">
        <f t="shared" si="1149"/>
        <v>0</v>
      </c>
      <c r="K2313" s="39">
        <f t="shared" si="1149"/>
        <v>0</v>
      </c>
      <c r="L2313" s="39">
        <f t="shared" si="1149"/>
        <v>0</v>
      </c>
      <c r="M2313" s="39">
        <f t="shared" si="1149"/>
        <v>0</v>
      </c>
      <c r="N2313" s="39">
        <f t="shared" si="1149"/>
        <v>0</v>
      </c>
      <c r="O2313" s="39">
        <f t="shared" si="1149"/>
        <v>0</v>
      </c>
      <c r="P2313" s="39">
        <f t="shared" si="1149"/>
        <v>0</v>
      </c>
      <c r="Q2313" s="39">
        <f t="shared" si="1149"/>
        <v>0</v>
      </c>
      <c r="R2313" s="39">
        <f t="shared" si="1149"/>
        <v>0</v>
      </c>
      <c r="S2313" s="39">
        <f t="shared" si="1149"/>
        <v>0</v>
      </c>
      <c r="T2313" s="39">
        <f t="shared" si="1149"/>
        <v>0</v>
      </c>
      <c r="U2313" s="39">
        <f t="shared" si="1149"/>
        <v>0</v>
      </c>
      <c r="V2313" s="39">
        <f t="shared" si="1149"/>
        <v>0</v>
      </c>
      <c r="W2313" s="39">
        <f t="shared" si="1149"/>
        <v>0</v>
      </c>
      <c r="X2313" s="39">
        <f t="shared" si="1149"/>
        <v>0</v>
      </c>
      <c r="Y2313" s="39">
        <f t="shared" si="1149"/>
        <v>0</v>
      </c>
      <c r="Z2313" s="39">
        <f t="shared" si="1149"/>
        <v>0</v>
      </c>
      <c r="AA2313" s="39">
        <f t="shared" si="1149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21.6" customHeight="1" x14ac:dyDescent="0.25">
      <c r="A2316" s="46" t="s">
        <v>132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26.1" customHeight="1" x14ac:dyDescent="0.2">
      <c r="A2317" s="36" t="s">
        <v>34</v>
      </c>
      <c r="B2317" s="31">
        <f t="shared" ref="B2317:Q2322" si="1150">B2327+B2337+B2347+B2357+B2367+B2377+B2387+B2397+B2407+B2417+B2427+B2437+B2447+B2457+B2467</f>
        <v>0</v>
      </c>
      <c r="C2317" s="31">
        <f t="shared" si="1150"/>
        <v>0</v>
      </c>
      <c r="D2317" s="31">
        <f>D2327+D2337+D2347+D2357+D2367+D2377+D2387+D2397+D2407+D2417+D2427+D2437+D2447+D2457+D2467</f>
        <v>0</v>
      </c>
      <c r="E2317" s="31">
        <f t="shared" ref="E2317:Y2322" si="1151">E2327+E2337+E2347+E2357+E2367+E2377+E2387+E2397+E2407+E2417+E2427+E2437+E2447+E2457+E2467</f>
        <v>0</v>
      </c>
      <c r="F2317" s="31">
        <f t="shared" si="1151"/>
        <v>0</v>
      </c>
      <c r="G2317" s="31">
        <f t="shared" si="1151"/>
        <v>0</v>
      </c>
      <c r="H2317" s="31">
        <f t="shared" si="1151"/>
        <v>0</v>
      </c>
      <c r="I2317" s="31">
        <f t="shared" si="1151"/>
        <v>0</v>
      </c>
      <c r="J2317" s="31">
        <f t="shared" si="1151"/>
        <v>0</v>
      </c>
      <c r="K2317" s="31">
        <f t="shared" si="1151"/>
        <v>0</v>
      </c>
      <c r="L2317" s="31">
        <f t="shared" si="1151"/>
        <v>0</v>
      </c>
      <c r="M2317" s="31">
        <f t="shared" si="1151"/>
        <v>0</v>
      </c>
      <c r="N2317" s="31">
        <f t="shared" si="1151"/>
        <v>0</v>
      </c>
      <c r="O2317" s="31">
        <f t="shared" si="1151"/>
        <v>0</v>
      </c>
      <c r="P2317" s="31">
        <f t="shared" si="1151"/>
        <v>0</v>
      </c>
      <c r="Q2317" s="31">
        <f t="shared" si="1151"/>
        <v>0</v>
      </c>
      <c r="R2317" s="31">
        <f t="shared" si="1151"/>
        <v>0</v>
      </c>
      <c r="S2317" s="31">
        <f t="shared" si="1151"/>
        <v>0</v>
      </c>
      <c r="T2317" s="31">
        <f t="shared" si="1151"/>
        <v>0</v>
      </c>
      <c r="U2317" s="31">
        <f t="shared" si="1151"/>
        <v>0</v>
      </c>
      <c r="V2317" s="31">
        <f t="shared" si="1151"/>
        <v>0</v>
      </c>
      <c r="W2317" s="31">
        <f t="shared" si="1151"/>
        <v>0</v>
      </c>
      <c r="X2317" s="31">
        <f t="shared" si="1151"/>
        <v>0</v>
      </c>
      <c r="Y2317" s="31">
        <f t="shared" si="1151"/>
        <v>0</v>
      </c>
      <c r="Z2317" s="31">
        <f>SUM(M2317:Y2317)</f>
        <v>0</v>
      </c>
      <c r="AA2317" s="31">
        <f>D2317-Z2317</f>
        <v>0</v>
      </c>
      <c r="AB2317" s="37"/>
      <c r="AC2317" s="32"/>
    </row>
    <row r="2318" spans="1:29" s="33" customFormat="1" ht="26.1" customHeight="1" x14ac:dyDescent="0.2">
      <c r="A2318" s="36" t="s">
        <v>35</v>
      </c>
      <c r="B2318" s="31">
        <f t="shared" si="1150"/>
        <v>2942445364.9999995</v>
      </c>
      <c r="C2318" s="31">
        <f t="shared" si="1150"/>
        <v>0</v>
      </c>
      <c r="D2318" s="31">
        <f t="shared" si="1150"/>
        <v>2942445364.9999995</v>
      </c>
      <c r="E2318" s="31">
        <f t="shared" si="1150"/>
        <v>0</v>
      </c>
      <c r="F2318" s="31">
        <f t="shared" si="1150"/>
        <v>0</v>
      </c>
      <c r="G2318" s="31">
        <f t="shared" si="1150"/>
        <v>67045473</v>
      </c>
      <c r="H2318" s="31">
        <f t="shared" si="1150"/>
        <v>0</v>
      </c>
      <c r="I2318" s="31">
        <f t="shared" si="1150"/>
        <v>0</v>
      </c>
      <c r="J2318" s="31">
        <f t="shared" si="1150"/>
        <v>0</v>
      </c>
      <c r="K2318" s="31">
        <f t="shared" si="1150"/>
        <v>0</v>
      </c>
      <c r="L2318" s="31">
        <f t="shared" si="1150"/>
        <v>0</v>
      </c>
      <c r="M2318" s="31">
        <f t="shared" si="1150"/>
        <v>108301995</v>
      </c>
      <c r="N2318" s="31">
        <f t="shared" si="1150"/>
        <v>0</v>
      </c>
      <c r="O2318" s="31">
        <f t="shared" si="1150"/>
        <v>0</v>
      </c>
      <c r="P2318" s="31">
        <f t="shared" si="1150"/>
        <v>0</v>
      </c>
      <c r="Q2318" s="31">
        <f t="shared" si="1150"/>
        <v>0</v>
      </c>
      <c r="R2318" s="31">
        <f t="shared" si="1151"/>
        <v>0</v>
      </c>
      <c r="S2318" s="31">
        <f t="shared" si="1151"/>
        <v>0</v>
      </c>
      <c r="T2318" s="31">
        <f t="shared" si="1151"/>
        <v>0</v>
      </c>
      <c r="U2318" s="31">
        <f t="shared" si="1151"/>
        <v>67045473</v>
      </c>
      <c r="V2318" s="31">
        <f t="shared" si="1151"/>
        <v>0</v>
      </c>
      <c r="W2318" s="31">
        <f t="shared" si="1151"/>
        <v>0</v>
      </c>
      <c r="X2318" s="31">
        <f t="shared" si="1151"/>
        <v>0</v>
      </c>
      <c r="Y2318" s="31">
        <f t="shared" si="1151"/>
        <v>0</v>
      </c>
      <c r="Z2318" s="31">
        <f t="shared" ref="Z2318:Z2320" si="1152">SUM(M2318:Y2318)</f>
        <v>175347468</v>
      </c>
      <c r="AA2318" s="31">
        <f>D2318-Z2318</f>
        <v>2767097896.9999995</v>
      </c>
      <c r="AB2318" s="37">
        <f>Z2318/D2318</f>
        <v>5.959242950973196E-2</v>
      </c>
      <c r="AC2318" s="32"/>
    </row>
    <row r="2319" spans="1:29" s="33" customFormat="1" ht="26.1" customHeight="1" x14ac:dyDescent="0.2">
      <c r="A2319" s="36" t="s">
        <v>36</v>
      </c>
      <c r="B2319" s="31">
        <f t="shared" si="1150"/>
        <v>0</v>
      </c>
      <c r="C2319" s="31">
        <f t="shared" si="1150"/>
        <v>0</v>
      </c>
      <c r="D2319" s="31">
        <f t="shared" si="1150"/>
        <v>0</v>
      </c>
      <c r="E2319" s="31">
        <f t="shared" si="1151"/>
        <v>0</v>
      </c>
      <c r="F2319" s="31">
        <f t="shared" si="1151"/>
        <v>0</v>
      </c>
      <c r="G2319" s="31">
        <f t="shared" si="1151"/>
        <v>0</v>
      </c>
      <c r="H2319" s="31">
        <f t="shared" si="1151"/>
        <v>0</v>
      </c>
      <c r="I2319" s="31">
        <f t="shared" si="1151"/>
        <v>0</v>
      </c>
      <c r="J2319" s="31">
        <f t="shared" si="1151"/>
        <v>0</v>
      </c>
      <c r="K2319" s="31">
        <f t="shared" si="1151"/>
        <v>0</v>
      </c>
      <c r="L2319" s="31">
        <f t="shared" si="1151"/>
        <v>0</v>
      </c>
      <c r="M2319" s="31">
        <f t="shared" si="1151"/>
        <v>0</v>
      </c>
      <c r="N2319" s="31">
        <f t="shared" si="1151"/>
        <v>0</v>
      </c>
      <c r="O2319" s="31">
        <f t="shared" si="1151"/>
        <v>0</v>
      </c>
      <c r="P2319" s="31">
        <f t="shared" si="1151"/>
        <v>0</v>
      </c>
      <c r="Q2319" s="31">
        <f t="shared" si="1151"/>
        <v>0</v>
      </c>
      <c r="R2319" s="31">
        <f t="shared" si="1151"/>
        <v>0</v>
      </c>
      <c r="S2319" s="31">
        <f t="shared" si="1151"/>
        <v>0</v>
      </c>
      <c r="T2319" s="31">
        <f t="shared" si="1151"/>
        <v>0</v>
      </c>
      <c r="U2319" s="31">
        <f t="shared" si="1151"/>
        <v>0</v>
      </c>
      <c r="V2319" s="31">
        <f t="shared" si="1151"/>
        <v>0</v>
      </c>
      <c r="W2319" s="31">
        <f t="shared" si="1151"/>
        <v>0</v>
      </c>
      <c r="X2319" s="31">
        <f t="shared" si="1151"/>
        <v>0</v>
      </c>
      <c r="Y2319" s="31">
        <f t="shared" si="1151"/>
        <v>0</v>
      </c>
      <c r="Z2319" s="31">
        <f t="shared" si="1152"/>
        <v>0</v>
      </c>
      <c r="AA2319" s="31">
        <f>D2319-Z2319</f>
        <v>0</v>
      </c>
      <c r="AB2319" s="37"/>
      <c r="AC2319" s="32"/>
    </row>
    <row r="2320" spans="1:29" s="33" customFormat="1" ht="26.1" customHeight="1" x14ac:dyDescent="0.2">
      <c r="A2320" s="36" t="s">
        <v>37</v>
      </c>
      <c r="B2320" s="31">
        <f t="shared" si="1150"/>
        <v>0</v>
      </c>
      <c r="C2320" s="31">
        <f t="shared" si="1150"/>
        <v>0</v>
      </c>
      <c r="D2320" s="31">
        <f t="shared" si="1150"/>
        <v>6115000</v>
      </c>
      <c r="E2320" s="31">
        <f t="shared" si="1151"/>
        <v>0</v>
      </c>
      <c r="F2320" s="31">
        <f t="shared" si="1151"/>
        <v>6115000</v>
      </c>
      <c r="G2320" s="31">
        <f t="shared" si="1151"/>
        <v>0</v>
      </c>
      <c r="H2320" s="31">
        <f t="shared" si="1151"/>
        <v>0</v>
      </c>
      <c r="I2320" s="31">
        <f t="shared" si="1151"/>
        <v>0</v>
      </c>
      <c r="J2320" s="31">
        <f t="shared" si="1151"/>
        <v>0</v>
      </c>
      <c r="K2320" s="31">
        <f t="shared" si="1151"/>
        <v>0</v>
      </c>
      <c r="L2320" s="31">
        <f t="shared" si="1151"/>
        <v>0</v>
      </c>
      <c r="M2320" s="31">
        <f t="shared" si="1151"/>
        <v>0</v>
      </c>
      <c r="N2320" s="31">
        <f t="shared" si="1151"/>
        <v>0</v>
      </c>
      <c r="O2320" s="31">
        <f t="shared" si="1151"/>
        <v>0</v>
      </c>
      <c r="P2320" s="31">
        <f t="shared" si="1151"/>
        <v>0</v>
      </c>
      <c r="Q2320" s="31">
        <f t="shared" si="1151"/>
        <v>0</v>
      </c>
      <c r="R2320" s="31">
        <f t="shared" si="1151"/>
        <v>0</v>
      </c>
      <c r="S2320" s="31">
        <f t="shared" si="1151"/>
        <v>0</v>
      </c>
      <c r="T2320" s="31">
        <f t="shared" si="1151"/>
        <v>0</v>
      </c>
      <c r="U2320" s="31">
        <f t="shared" si="1151"/>
        <v>0</v>
      </c>
      <c r="V2320" s="31">
        <f t="shared" si="1151"/>
        <v>0</v>
      </c>
      <c r="W2320" s="31">
        <f t="shared" si="1151"/>
        <v>0</v>
      </c>
      <c r="X2320" s="31">
        <f t="shared" si="1151"/>
        <v>0</v>
      </c>
      <c r="Y2320" s="31">
        <f t="shared" si="1151"/>
        <v>0</v>
      </c>
      <c r="Z2320" s="31">
        <f t="shared" si="1152"/>
        <v>0</v>
      </c>
      <c r="AA2320" s="31">
        <f>D2320-Z2320</f>
        <v>6115000</v>
      </c>
      <c r="AB2320" s="37">
        <f>Z2320/D2320</f>
        <v>0</v>
      </c>
      <c r="AC2320" s="32"/>
    </row>
    <row r="2321" spans="1:29" s="33" customFormat="1" ht="18" hidden="1" customHeight="1" x14ac:dyDescent="0.25">
      <c r="A2321" s="38" t="s">
        <v>38</v>
      </c>
      <c r="B2321" s="39">
        <f t="shared" ref="B2321:C2321" si="1153">SUM(B2317:B2320)</f>
        <v>2942445364.9999995</v>
      </c>
      <c r="C2321" s="39">
        <f t="shared" si="1153"/>
        <v>0</v>
      </c>
      <c r="D2321" s="39">
        <f>SUM(D2317:D2320)</f>
        <v>2948560364.9999995</v>
      </c>
      <c r="E2321" s="39">
        <f t="shared" ref="E2321:AA2321" si="1154">SUM(E2317:E2320)</f>
        <v>0</v>
      </c>
      <c r="F2321" s="39">
        <f t="shared" si="1154"/>
        <v>6115000</v>
      </c>
      <c r="G2321" s="39">
        <f t="shared" si="1154"/>
        <v>67045473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108301995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67045473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175347468</v>
      </c>
      <c r="AA2321" s="39">
        <f t="shared" si="1154"/>
        <v>2773212896.9999995</v>
      </c>
      <c r="AB2321" s="40">
        <f>Z2321/D2321</f>
        <v>5.9468841161066079E-2</v>
      </c>
      <c r="AC2321" s="32"/>
    </row>
    <row r="2322" spans="1:29" s="33" customFormat="1" ht="18" hidden="1" customHeight="1" x14ac:dyDescent="0.25">
      <c r="A2322" s="41" t="s">
        <v>39</v>
      </c>
      <c r="B2322" s="31">
        <f t="shared" ref="B2322:C2322" si="1155">B2332+B2342+B2352+B2362+B2372+B2382+B2392+B2402+B2412+B2422+B2432+B2442+B2452+B2462+B2472</f>
        <v>0</v>
      </c>
      <c r="C2322" s="31">
        <f t="shared" si="1155"/>
        <v>0</v>
      </c>
      <c r="D2322" s="31">
        <f t="shared" si="1150"/>
        <v>0</v>
      </c>
      <c r="E2322" s="31">
        <f t="shared" si="1151"/>
        <v>0</v>
      </c>
      <c r="F2322" s="31">
        <f t="shared" si="1151"/>
        <v>0</v>
      </c>
      <c r="G2322" s="31">
        <f t="shared" si="1151"/>
        <v>0</v>
      </c>
      <c r="H2322" s="31">
        <f t="shared" si="1151"/>
        <v>0</v>
      </c>
      <c r="I2322" s="31">
        <f t="shared" si="1151"/>
        <v>0</v>
      </c>
      <c r="J2322" s="31">
        <f t="shared" si="1151"/>
        <v>0</v>
      </c>
      <c r="K2322" s="31">
        <f t="shared" si="1151"/>
        <v>0</v>
      </c>
      <c r="L2322" s="31">
        <f t="shared" si="1151"/>
        <v>0</v>
      </c>
      <c r="M2322" s="31">
        <f t="shared" si="1151"/>
        <v>0</v>
      </c>
      <c r="N2322" s="31">
        <f t="shared" si="1151"/>
        <v>0</v>
      </c>
      <c r="O2322" s="31">
        <f t="shared" si="1151"/>
        <v>0</v>
      </c>
      <c r="P2322" s="31">
        <f t="shared" si="1151"/>
        <v>0</v>
      </c>
      <c r="Q2322" s="31">
        <f t="shared" si="1151"/>
        <v>0</v>
      </c>
      <c r="R2322" s="31">
        <f t="shared" si="1151"/>
        <v>0</v>
      </c>
      <c r="S2322" s="31">
        <f t="shared" si="1151"/>
        <v>0</v>
      </c>
      <c r="T2322" s="31">
        <f t="shared" si="1151"/>
        <v>0</v>
      </c>
      <c r="U2322" s="31">
        <f t="shared" si="1151"/>
        <v>0</v>
      </c>
      <c r="V2322" s="31">
        <f t="shared" si="1151"/>
        <v>0</v>
      </c>
      <c r="W2322" s="31">
        <f t="shared" si="1151"/>
        <v>0</v>
      </c>
      <c r="X2322" s="31">
        <f t="shared" si="1151"/>
        <v>0</v>
      </c>
      <c r="Y2322" s="31">
        <f t="shared" si="1151"/>
        <v>0</v>
      </c>
      <c r="Z2322" s="31">
        <f t="shared" ref="Z2322" si="1156">SUM(M2322:Y2322)</f>
        <v>0</v>
      </c>
      <c r="AA2322" s="31">
        <f>D2322-Z2322</f>
        <v>0</v>
      </c>
      <c r="AB2322" s="37"/>
      <c r="AC2322" s="32"/>
    </row>
    <row r="2323" spans="1:29" s="33" customFormat="1" ht="33.950000000000003" customHeight="1" x14ac:dyDescent="0.25">
      <c r="A2323" s="38" t="s">
        <v>40</v>
      </c>
      <c r="B2323" s="39">
        <f t="shared" ref="B2323:C2323" si="1157">B2322+B2321</f>
        <v>2942445364.9999995</v>
      </c>
      <c r="C2323" s="39">
        <f t="shared" si="1157"/>
        <v>0</v>
      </c>
      <c r="D2323" s="39">
        <f>D2322+D2321</f>
        <v>2948560364.9999995</v>
      </c>
      <c r="E2323" s="39">
        <f t="shared" ref="E2323:AA2323" si="1158">E2322+E2321</f>
        <v>0</v>
      </c>
      <c r="F2323" s="39">
        <f t="shared" si="1158"/>
        <v>6115000</v>
      </c>
      <c r="G2323" s="39">
        <f t="shared" si="1158"/>
        <v>67045473</v>
      </c>
      <c r="H2323" s="39">
        <f t="shared" si="1158"/>
        <v>0</v>
      </c>
      <c r="I2323" s="39">
        <f t="shared" si="1158"/>
        <v>0</v>
      </c>
      <c r="J2323" s="39">
        <f t="shared" si="1158"/>
        <v>0</v>
      </c>
      <c r="K2323" s="39">
        <f t="shared" si="1158"/>
        <v>0</v>
      </c>
      <c r="L2323" s="39">
        <f t="shared" si="1158"/>
        <v>0</v>
      </c>
      <c r="M2323" s="39">
        <f t="shared" si="1158"/>
        <v>108301995</v>
      </c>
      <c r="N2323" s="39">
        <f t="shared" si="1158"/>
        <v>0</v>
      </c>
      <c r="O2323" s="39">
        <f t="shared" si="1158"/>
        <v>0</v>
      </c>
      <c r="P2323" s="39">
        <f t="shared" si="1158"/>
        <v>0</v>
      </c>
      <c r="Q2323" s="39">
        <f t="shared" si="1158"/>
        <v>0</v>
      </c>
      <c r="R2323" s="39">
        <f t="shared" si="1158"/>
        <v>0</v>
      </c>
      <c r="S2323" s="39">
        <f t="shared" si="1158"/>
        <v>0</v>
      </c>
      <c r="T2323" s="39">
        <f t="shared" si="1158"/>
        <v>0</v>
      </c>
      <c r="U2323" s="39">
        <f t="shared" si="1158"/>
        <v>67045473</v>
      </c>
      <c r="V2323" s="39">
        <f t="shared" si="1158"/>
        <v>0</v>
      </c>
      <c r="W2323" s="39">
        <f t="shared" si="1158"/>
        <v>0</v>
      </c>
      <c r="X2323" s="39">
        <f t="shared" si="1158"/>
        <v>0</v>
      </c>
      <c r="Y2323" s="39">
        <f t="shared" si="1158"/>
        <v>0</v>
      </c>
      <c r="Z2323" s="39">
        <f t="shared" si="1158"/>
        <v>175347468</v>
      </c>
      <c r="AA2323" s="39">
        <f t="shared" si="1158"/>
        <v>2773212896.9999995</v>
      </c>
      <c r="AB2323" s="40">
        <f>Z2323/D2323</f>
        <v>5.9468841161066079E-2</v>
      </c>
      <c r="AC2323" s="42"/>
    </row>
    <row r="2324" spans="1:29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</row>
    <row r="2325" spans="1:29" s="33" customFormat="1" ht="18.95" customHeight="1" x14ac:dyDescent="0.25">
      <c r="A2325" s="46" t="s">
        <v>133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</row>
    <row r="2326" spans="1:29" s="33" customFormat="1" ht="18.95" customHeight="1" x14ac:dyDescent="0.25">
      <c r="A2326" s="46" t="s">
        <v>134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8.5" customHeight="1" x14ac:dyDescent="0.2">
      <c r="A2328" s="36" t="s">
        <v>35</v>
      </c>
      <c r="B2328" s="31">
        <f>[1]consoCURRENT!E45873</f>
        <v>662500000</v>
      </c>
      <c r="C2328" s="31">
        <f>[1]consoCURRENT!F45873</f>
        <v>0</v>
      </c>
      <c r="D2328" s="31">
        <f>[1]consoCURRENT!G45873</f>
        <v>662500000</v>
      </c>
      <c r="E2328" s="31">
        <f>[1]consoCURRENT!H45873</f>
        <v>0</v>
      </c>
      <c r="F2328" s="31">
        <f>[1]consoCURRENT!I45873</f>
        <v>0</v>
      </c>
      <c r="G2328" s="31">
        <f>[1]consoCURRENT!J45873</f>
        <v>67045473</v>
      </c>
      <c r="H2328" s="31">
        <f>[1]consoCURRENT!K45873</f>
        <v>0</v>
      </c>
      <c r="I2328" s="31">
        <f>[1]consoCURRENT!L45873</f>
        <v>0</v>
      </c>
      <c r="J2328" s="31">
        <f>[1]consoCURRENT!M45873</f>
        <v>0</v>
      </c>
      <c r="K2328" s="31">
        <f>[1]consoCURRENT!N45873</f>
        <v>0</v>
      </c>
      <c r="L2328" s="31">
        <f>[1]consoCURRENT!O45873</f>
        <v>0</v>
      </c>
      <c r="M2328" s="31">
        <f>[1]consoCURRENT!P45873</f>
        <v>108301995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67045473</v>
      </c>
      <c r="V2328" s="31">
        <f>[1]consoCURRENT!Y45873</f>
        <v>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175347468</v>
      </c>
      <c r="AA2328" s="31">
        <f>D2328-Z2328</f>
        <v>487152532</v>
      </c>
      <c r="AB2328" s="37">
        <f>Z2328/D2328</f>
        <v>0.26467542339622641</v>
      </c>
      <c r="AC2328" s="32"/>
    </row>
    <row r="2329" spans="1:29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59">SUM(M2329:Y2329)</f>
        <v>0</v>
      </c>
      <c r="AA2329" s="31">
        <f>D2329-Z2329</f>
        <v>0</v>
      </c>
      <c r="AB2329" s="37"/>
      <c r="AC2329" s="32"/>
    </row>
    <row r="2330" spans="1:29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59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60">SUM(B2327:B2330)</f>
        <v>662500000</v>
      </c>
      <c r="C2331" s="39">
        <f t="shared" si="1160"/>
        <v>0</v>
      </c>
      <c r="D2331" s="39">
        <f>SUM(D2327:D2330)</f>
        <v>662500000</v>
      </c>
      <c r="E2331" s="39">
        <f t="shared" ref="E2331:AA2331" si="1161">SUM(E2327:E2330)</f>
        <v>0</v>
      </c>
      <c r="F2331" s="39">
        <f t="shared" si="1161"/>
        <v>0</v>
      </c>
      <c r="G2331" s="39">
        <f t="shared" si="1161"/>
        <v>67045473</v>
      </c>
      <c r="H2331" s="39">
        <f t="shared" si="1161"/>
        <v>0</v>
      </c>
      <c r="I2331" s="39">
        <f t="shared" si="1161"/>
        <v>0</v>
      </c>
      <c r="J2331" s="39">
        <f t="shared" si="1161"/>
        <v>0</v>
      </c>
      <c r="K2331" s="39">
        <f t="shared" si="1161"/>
        <v>0</v>
      </c>
      <c r="L2331" s="39">
        <f t="shared" si="1161"/>
        <v>0</v>
      </c>
      <c r="M2331" s="39">
        <f t="shared" si="1161"/>
        <v>108301995</v>
      </c>
      <c r="N2331" s="39">
        <f t="shared" si="1161"/>
        <v>0</v>
      </c>
      <c r="O2331" s="39">
        <f t="shared" si="1161"/>
        <v>0</v>
      </c>
      <c r="P2331" s="39">
        <f t="shared" si="1161"/>
        <v>0</v>
      </c>
      <c r="Q2331" s="39">
        <f t="shared" si="1161"/>
        <v>0</v>
      </c>
      <c r="R2331" s="39">
        <f t="shared" si="1161"/>
        <v>0</v>
      </c>
      <c r="S2331" s="39">
        <f t="shared" si="1161"/>
        <v>0</v>
      </c>
      <c r="T2331" s="39">
        <f t="shared" si="1161"/>
        <v>0</v>
      </c>
      <c r="U2331" s="39">
        <f t="shared" si="1161"/>
        <v>67045473</v>
      </c>
      <c r="V2331" s="39">
        <f t="shared" si="1161"/>
        <v>0</v>
      </c>
      <c r="W2331" s="39">
        <f t="shared" si="1161"/>
        <v>0</v>
      </c>
      <c r="X2331" s="39">
        <f t="shared" si="1161"/>
        <v>0</v>
      </c>
      <c r="Y2331" s="39">
        <f t="shared" si="1161"/>
        <v>0</v>
      </c>
      <c r="Z2331" s="39">
        <f t="shared" si="1161"/>
        <v>175347468</v>
      </c>
      <c r="AA2331" s="39">
        <f t="shared" si="1161"/>
        <v>487152532</v>
      </c>
      <c r="AB2331" s="40">
        <f>Z2331/D2331</f>
        <v>0.26467542339622641</v>
      </c>
      <c r="AC2331" s="32"/>
    </row>
    <row r="2332" spans="1:29" s="33" customFormat="1" ht="18" hidden="1" customHeight="1" x14ac:dyDescent="0.25">
      <c r="A2332" s="41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62">SUM(M2332:Y2332)</f>
        <v>0</v>
      </c>
      <c r="AA2332" s="31">
        <f>D2332-Z2332</f>
        <v>0</v>
      </c>
      <c r="AB2332" s="37" t="e">
        <f>Z2332/D2332</f>
        <v>#DIV/0!</v>
      </c>
      <c r="AC2332" s="32"/>
    </row>
    <row r="2333" spans="1:29" s="33" customFormat="1" ht="32.450000000000003" customHeight="1" x14ac:dyDescent="0.25">
      <c r="A2333" s="38" t="s">
        <v>40</v>
      </c>
      <c r="B2333" s="39">
        <f t="shared" ref="B2333:C2333" si="1163">B2332+B2331</f>
        <v>662500000</v>
      </c>
      <c r="C2333" s="39">
        <f t="shared" si="1163"/>
        <v>0</v>
      </c>
      <c r="D2333" s="39">
        <f>D2332+D2331</f>
        <v>662500000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67045473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108301995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67045473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175347468</v>
      </c>
      <c r="AA2333" s="39">
        <f t="shared" si="1164"/>
        <v>487152532</v>
      </c>
      <c r="AB2333" s="40">
        <f>Z2333/D2333</f>
        <v>0.26467542339622641</v>
      </c>
      <c r="AC2333" s="42"/>
    </row>
    <row r="2334" spans="1:29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29.1" customHeight="1" x14ac:dyDescent="0.25">
      <c r="A2335" s="72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26.1" customHeight="1" x14ac:dyDescent="0.25">
      <c r="A2336" s="72" t="s">
        <v>136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7.9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7.95" customHeight="1" x14ac:dyDescent="0.2">
      <c r="A2338" s="36" t="s">
        <v>35</v>
      </c>
      <c r="B2338" s="31">
        <f>[1]consoCURRENT!E46086</f>
        <v>2279945364.9999995</v>
      </c>
      <c r="C2338" s="31">
        <f>[1]consoCURRENT!F46086</f>
        <v>0</v>
      </c>
      <c r="D2338" s="31">
        <f>[1]consoCURRENT!G46086</f>
        <v>2279945364.9999995</v>
      </c>
      <c r="E2338" s="31">
        <f>[1]consoCURRENT!H46086</f>
        <v>0</v>
      </c>
      <c r="F2338" s="31">
        <f>[1]consoCURRENT!I46086</f>
        <v>0</v>
      </c>
      <c r="G2338" s="31">
        <f>[1]consoCURRENT!J46086</f>
        <v>0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0</v>
      </c>
      <c r="L2338" s="31">
        <f>[1]consoCURRENT!O46086</f>
        <v>0</v>
      </c>
      <c r="M2338" s="31">
        <f>[1]consoCURRENT!P46086</f>
        <v>0</v>
      </c>
      <c r="N2338" s="31">
        <f>[1]consoCURRENT!Q46086</f>
        <v>0</v>
      </c>
      <c r="O2338" s="31">
        <f>[1]consoCURRENT!R46086</f>
        <v>0</v>
      </c>
      <c r="P2338" s="31">
        <f>[1]consoCURRENT!S46086</f>
        <v>0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65">SUM(M2338:Y2338)</f>
        <v>0</v>
      </c>
      <c r="AA2338" s="31">
        <f>D2338-Z2338</f>
        <v>2279945364.9999995</v>
      </c>
      <c r="AB2338" s="37">
        <f>Z2338/D2338</f>
        <v>0</v>
      </c>
      <c r="AC2338" s="32"/>
    </row>
    <row r="2339" spans="1:29" s="33" customFormat="1" ht="27.9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65"/>
        <v>0</v>
      </c>
      <c r="AA2339" s="31">
        <f>D2339-Z2339</f>
        <v>0</v>
      </c>
      <c r="AB2339" s="37"/>
      <c r="AC2339" s="32"/>
    </row>
    <row r="2340" spans="1:29" s="33" customFormat="1" ht="27.95" customHeight="1" x14ac:dyDescent="0.2">
      <c r="A2340" s="36" t="s">
        <v>37</v>
      </c>
      <c r="B2340" s="31"/>
      <c r="C2340" s="31"/>
      <c r="D2340" s="31">
        <f>[1]consoCURRENT!E46121</f>
        <v>6115000</v>
      </c>
      <c r="E2340" s="31">
        <f>[1]consoCURRENT!F46121</f>
        <v>0</v>
      </c>
      <c r="F2340" s="31">
        <f>[1]consoCURRENT!G46121</f>
        <v>6115000</v>
      </c>
      <c r="G2340" s="31">
        <f>[1]consoCURRENT!H46121</f>
        <v>0</v>
      </c>
      <c r="H2340" s="31">
        <f>[1]consoCURRENT!I46121</f>
        <v>0</v>
      </c>
      <c r="I2340" s="31">
        <f>[1]consoCURRENT!J46121</f>
        <v>0</v>
      </c>
      <c r="J2340" s="31">
        <f>[1]consoCURRENT!K46121</f>
        <v>0</v>
      </c>
      <c r="K2340" s="31">
        <f>[1]consoCURRENT!L46121</f>
        <v>0</v>
      </c>
      <c r="L2340" s="31">
        <f>[1]consoCURRENT!M46121</f>
        <v>0</v>
      </c>
      <c r="M2340" s="31">
        <f>[1]consoCURRENT!N46121</f>
        <v>0</v>
      </c>
      <c r="N2340" s="31">
        <f>[1]consoCURRENT!O46121</f>
        <v>0</v>
      </c>
      <c r="O2340" s="31">
        <f>[1]consoCURRENT!P46121</f>
        <v>0</v>
      </c>
      <c r="P2340" s="31">
        <f>[1]consoCURRENT!Q46121</f>
        <v>0</v>
      </c>
      <c r="Q2340" s="31">
        <f>[1]consoCURRENT!R46121</f>
        <v>0</v>
      </c>
      <c r="R2340" s="31">
        <f>[1]consoCURRENT!S46121</f>
        <v>0</v>
      </c>
      <c r="S2340" s="31">
        <f>[1]consoCURRENT!T46121</f>
        <v>0</v>
      </c>
      <c r="T2340" s="31">
        <f>[1]consoCURRENT!U46121</f>
        <v>0</v>
      </c>
      <c r="U2340" s="31">
        <f>[1]consoCURRENT!V46121</f>
        <v>0</v>
      </c>
      <c r="V2340" s="31">
        <f>[1]consoCURRENT!W46121</f>
        <v>0</v>
      </c>
      <c r="W2340" s="31">
        <f>[1]consoCURRENT!X46121</f>
        <v>0</v>
      </c>
      <c r="X2340" s="31">
        <f>[1]consoCURRENT!Y46121</f>
        <v>0</v>
      </c>
      <c r="Y2340" s="31">
        <f>[1]consoCURRENT!Z46121</f>
        <v>0</v>
      </c>
      <c r="Z2340" s="31">
        <f t="shared" si="1165"/>
        <v>0</v>
      </c>
      <c r="AA2340" s="31">
        <f>D2340-Z2340</f>
        <v>6115000</v>
      </c>
      <c r="AB2340" s="37">
        <f>Z2340/D2340</f>
        <v>0</v>
      </c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6">SUM(B2337:B2340)</f>
        <v>2279945364.9999995</v>
      </c>
      <c r="C2341" s="39">
        <f t="shared" si="1166"/>
        <v>0</v>
      </c>
      <c r="D2341" s="39">
        <f>SUM(D2337:D2340)</f>
        <v>2286060364.9999995</v>
      </c>
      <c r="E2341" s="39">
        <f t="shared" ref="E2341:AA2341" si="1167">SUM(E2337:E2340)</f>
        <v>0</v>
      </c>
      <c r="F2341" s="39">
        <f t="shared" si="1167"/>
        <v>6115000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2286060364.9999995</v>
      </c>
      <c r="AB2341" s="40">
        <f>Z2341/D2341</f>
        <v>0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1.5" customHeight="1" x14ac:dyDescent="0.25">
      <c r="A2343" s="38" t="s">
        <v>40</v>
      </c>
      <c r="B2343" s="39">
        <f t="shared" ref="B2343:C2343" si="1169">B2342+B2341</f>
        <v>2279945364.9999995</v>
      </c>
      <c r="C2343" s="39">
        <f t="shared" si="1169"/>
        <v>0</v>
      </c>
      <c r="D2343" s="39">
        <f>D2342+D2341</f>
        <v>2286060364.9999995</v>
      </c>
      <c r="E2343" s="39">
        <f t="shared" ref="E2343:AA2343" si="1170">E2342+E2341</f>
        <v>0</v>
      </c>
      <c r="F2343" s="39">
        <f t="shared" si="1170"/>
        <v>6115000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2286060364.9999995</v>
      </c>
      <c r="AB2343" s="40">
        <f>Z2343/D2343</f>
        <v>0</v>
      </c>
      <c r="AC2343" s="42"/>
    </row>
    <row r="2344" spans="1:29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5" customHeight="1" x14ac:dyDescent="0.25">
      <c r="A2345" s="46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5" hidden="1" customHeight="1" x14ac:dyDescent="0.25">
      <c r="A2346" s="46" t="s">
        <v>137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2.5" hidden="1" customHeight="1" x14ac:dyDescent="0.2">
      <c r="A2348" s="36" t="s">
        <v>35</v>
      </c>
      <c r="B2348" s="31">
        <f>[1]consoCURRENT!E46299</f>
        <v>0</v>
      </c>
      <c r="C2348" s="31">
        <f>[1]consoCURRENT!F46299</f>
        <v>0</v>
      </c>
      <c r="D2348" s="31">
        <f>[1]consoCURRENT!G46299</f>
        <v>0</v>
      </c>
      <c r="E2348" s="31">
        <f>[1]consoCURRENT!H46299</f>
        <v>0</v>
      </c>
      <c r="F2348" s="31">
        <f>[1]consoCURRENT!I46299</f>
        <v>0</v>
      </c>
      <c r="G2348" s="31">
        <f>[1]consoCURRENT!J46299</f>
        <v>0</v>
      </c>
      <c r="H2348" s="31">
        <f>[1]consoCURRENT!K46299</f>
        <v>0</v>
      </c>
      <c r="I2348" s="31">
        <f>[1]consoCURRENT!L46299</f>
        <v>0</v>
      </c>
      <c r="J2348" s="31">
        <f>[1]consoCURRENT!M46299</f>
        <v>0</v>
      </c>
      <c r="K2348" s="31">
        <f>[1]consoCURRENT!N46299</f>
        <v>0</v>
      </c>
      <c r="L2348" s="31">
        <f>[1]consoCURRENT!O46299</f>
        <v>0</v>
      </c>
      <c r="M2348" s="31">
        <f>[1]consoCURRENT!P46299</f>
        <v>0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/>
      <c r="AC2352" s="32"/>
    </row>
    <row r="2353" spans="1:29" s="33" customFormat="1" ht="26.4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137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77">SUM(M2359:Y2359)</f>
        <v>0</v>
      </c>
      <c r="AA2359" s="31">
        <f>D2359-Z2359</f>
        <v>0</v>
      </c>
      <c r="AB2359" s="37"/>
      <c r="AC2359" s="32"/>
    </row>
    <row r="2360" spans="1:29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3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137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83"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83"/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18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137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189">SUM(M2379:Y2379)</f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 t="e">
        <f>Z2382/D2382</f>
        <v>#DIV/0!</v>
      </c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137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195">Z2387/D2387</f>
        <v>#DIV/0!</v>
      </c>
      <c r="AC2387" s="32"/>
    </row>
    <row r="2388" spans="1:29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7" t="e">
        <f t="shared" si="1195"/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6">SUM(M2389:Y2389)</f>
        <v>0</v>
      </c>
      <c r="AA2389" s="31">
        <f>D2389-Z2389</f>
        <v>0</v>
      </c>
      <c r="AB2389" s="37" t="e">
        <f t="shared" si="1195"/>
        <v>#DIV/0!</v>
      </c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6"/>
        <v>0</v>
      </c>
      <c r="AA2390" s="31">
        <f>D2390-Z2390</f>
        <v>0</v>
      </c>
      <c r="AB2390" s="37" t="e">
        <f t="shared" si="1195"/>
        <v>#DIV/0!</v>
      </c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7">SUM(B2387:B2390)</f>
        <v>0</v>
      </c>
      <c r="C2391" s="39">
        <f t="shared" si="1197"/>
        <v>0</v>
      </c>
      <c r="D2391" s="39">
        <f>SUM(D2387:D2390)</f>
        <v>0</v>
      </c>
      <c r="E2391" s="39">
        <f t="shared" ref="E2391:AA2391" si="1198">SUM(E2387:E2390)</f>
        <v>0</v>
      </c>
      <c r="F2391" s="39">
        <f t="shared" si="1198"/>
        <v>0</v>
      </c>
      <c r="G2391" s="39">
        <f t="shared" si="1198"/>
        <v>0</v>
      </c>
      <c r="H2391" s="39">
        <f t="shared" si="1198"/>
        <v>0</v>
      </c>
      <c r="I2391" s="39">
        <f t="shared" si="1198"/>
        <v>0</v>
      </c>
      <c r="J2391" s="39">
        <f t="shared" si="1198"/>
        <v>0</v>
      </c>
      <c r="K2391" s="39">
        <f t="shared" si="1198"/>
        <v>0</v>
      </c>
      <c r="L2391" s="39">
        <f t="shared" si="1198"/>
        <v>0</v>
      </c>
      <c r="M2391" s="39">
        <f t="shared" si="1198"/>
        <v>0</v>
      </c>
      <c r="N2391" s="39">
        <f t="shared" si="1198"/>
        <v>0</v>
      </c>
      <c r="O2391" s="39">
        <f t="shared" si="1198"/>
        <v>0</v>
      </c>
      <c r="P2391" s="39">
        <f t="shared" si="1198"/>
        <v>0</v>
      </c>
      <c r="Q2391" s="39">
        <f t="shared" si="1198"/>
        <v>0</v>
      </c>
      <c r="R2391" s="39">
        <f t="shared" si="1198"/>
        <v>0</v>
      </c>
      <c r="S2391" s="39">
        <f t="shared" si="1198"/>
        <v>0</v>
      </c>
      <c r="T2391" s="39">
        <f t="shared" si="1198"/>
        <v>0</v>
      </c>
      <c r="U2391" s="39">
        <f t="shared" si="1198"/>
        <v>0</v>
      </c>
      <c r="V2391" s="39">
        <f t="shared" si="1198"/>
        <v>0</v>
      </c>
      <c r="W2391" s="39">
        <f t="shared" si="1198"/>
        <v>0</v>
      </c>
      <c r="X2391" s="39">
        <f t="shared" si="1198"/>
        <v>0</v>
      </c>
      <c r="Y2391" s="39">
        <f t="shared" si="1198"/>
        <v>0</v>
      </c>
      <c r="Z2391" s="39">
        <f t="shared" si="1198"/>
        <v>0</v>
      </c>
      <c r="AA2391" s="39">
        <f t="shared" si="1198"/>
        <v>0</v>
      </c>
      <c r="AB2391" s="40" t="e">
        <f t="shared" si="1195"/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9">SUM(M2392:Y2392)</f>
        <v>0</v>
      </c>
      <c r="AA2392" s="31">
        <f>D2392-Z2392</f>
        <v>0</v>
      </c>
      <c r="AB2392" s="37" t="e">
        <f t="shared" si="1195"/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200">B2392+B2391</f>
        <v>0</v>
      </c>
      <c r="C2393" s="39">
        <f t="shared" si="1200"/>
        <v>0</v>
      </c>
      <c r="D2393" s="39">
        <f>D2392+D2391</f>
        <v>0</v>
      </c>
      <c r="E2393" s="39">
        <f t="shared" ref="E2393:AA2393" si="1201">E2392+E2391</f>
        <v>0</v>
      </c>
      <c r="F2393" s="39">
        <f t="shared" si="1201"/>
        <v>0</v>
      </c>
      <c r="G2393" s="39">
        <f t="shared" si="1201"/>
        <v>0</v>
      </c>
      <c r="H2393" s="39">
        <f t="shared" si="1201"/>
        <v>0</v>
      </c>
      <c r="I2393" s="39">
        <f t="shared" si="1201"/>
        <v>0</v>
      </c>
      <c r="J2393" s="39">
        <f t="shared" si="1201"/>
        <v>0</v>
      </c>
      <c r="K2393" s="39">
        <f t="shared" si="1201"/>
        <v>0</v>
      </c>
      <c r="L2393" s="39">
        <f t="shared" si="1201"/>
        <v>0</v>
      </c>
      <c r="M2393" s="39">
        <f t="shared" si="1201"/>
        <v>0</v>
      </c>
      <c r="N2393" s="39">
        <f t="shared" si="1201"/>
        <v>0</v>
      </c>
      <c r="O2393" s="39">
        <f t="shared" si="1201"/>
        <v>0</v>
      </c>
      <c r="P2393" s="39">
        <f t="shared" si="1201"/>
        <v>0</v>
      </c>
      <c r="Q2393" s="39">
        <f t="shared" si="1201"/>
        <v>0</v>
      </c>
      <c r="R2393" s="39">
        <f t="shared" si="1201"/>
        <v>0</v>
      </c>
      <c r="S2393" s="39">
        <f t="shared" si="1201"/>
        <v>0</v>
      </c>
      <c r="T2393" s="39">
        <f t="shared" si="1201"/>
        <v>0</v>
      </c>
      <c r="U2393" s="39">
        <f t="shared" si="1201"/>
        <v>0</v>
      </c>
      <c r="V2393" s="39">
        <f t="shared" si="1201"/>
        <v>0</v>
      </c>
      <c r="W2393" s="39">
        <f t="shared" si="1201"/>
        <v>0</v>
      </c>
      <c r="X2393" s="39">
        <f t="shared" si="1201"/>
        <v>0</v>
      </c>
      <c r="Y2393" s="39">
        <f t="shared" si="1201"/>
        <v>0</v>
      </c>
      <c r="Z2393" s="39">
        <f t="shared" si="1201"/>
        <v>0</v>
      </c>
      <c r="AA2393" s="39">
        <f t="shared" si="1201"/>
        <v>0</v>
      </c>
      <c r="AB2393" s="40" t="e">
        <f t="shared" si="1195"/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137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2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03">SUM(M2398:Y2398)</f>
        <v>0</v>
      </c>
      <c r="AA2398" s="31">
        <f>D2398-Z2398</f>
        <v>0</v>
      </c>
      <c r="AB2398" s="37" t="e">
        <f t="shared" si="1202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03"/>
        <v>0</v>
      </c>
      <c r="AA2399" s="31">
        <f>D2399-Z2399</f>
        <v>0</v>
      </c>
      <c r="AB2399" s="37" t="e">
        <f t="shared" si="1202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3"/>
        <v>0</v>
      </c>
      <c r="AA2400" s="31">
        <f>D2400-Z2400</f>
        <v>0</v>
      </c>
      <c r="AB2400" s="37" t="e">
        <f t="shared" si="1202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4">SUM(B2397:B2400)</f>
        <v>0</v>
      </c>
      <c r="C2401" s="39">
        <f t="shared" si="1204"/>
        <v>0</v>
      </c>
      <c r="D2401" s="39">
        <f>SUM(D2397:D2400)</f>
        <v>0</v>
      </c>
      <c r="E2401" s="39">
        <f t="shared" ref="E2401:AA2401" si="1205">SUM(E2397:E2400)</f>
        <v>0</v>
      </c>
      <c r="F2401" s="39">
        <f t="shared" si="1205"/>
        <v>0</v>
      </c>
      <c r="G2401" s="39">
        <f t="shared" si="1205"/>
        <v>0</v>
      </c>
      <c r="H2401" s="39">
        <f t="shared" si="1205"/>
        <v>0</v>
      </c>
      <c r="I2401" s="39">
        <f t="shared" si="1205"/>
        <v>0</v>
      </c>
      <c r="J2401" s="39">
        <f t="shared" si="1205"/>
        <v>0</v>
      </c>
      <c r="K2401" s="39">
        <f t="shared" si="1205"/>
        <v>0</v>
      </c>
      <c r="L2401" s="39">
        <f t="shared" si="1205"/>
        <v>0</v>
      </c>
      <c r="M2401" s="39">
        <f t="shared" si="1205"/>
        <v>0</v>
      </c>
      <c r="N2401" s="39">
        <f t="shared" si="1205"/>
        <v>0</v>
      </c>
      <c r="O2401" s="39">
        <f t="shared" si="1205"/>
        <v>0</v>
      </c>
      <c r="P2401" s="39">
        <f t="shared" si="1205"/>
        <v>0</v>
      </c>
      <c r="Q2401" s="39">
        <f t="shared" si="1205"/>
        <v>0</v>
      </c>
      <c r="R2401" s="39">
        <f t="shared" si="1205"/>
        <v>0</v>
      </c>
      <c r="S2401" s="39">
        <f t="shared" si="1205"/>
        <v>0</v>
      </c>
      <c r="T2401" s="39">
        <f t="shared" si="1205"/>
        <v>0</v>
      </c>
      <c r="U2401" s="39">
        <f t="shared" si="1205"/>
        <v>0</v>
      </c>
      <c r="V2401" s="39">
        <f t="shared" si="1205"/>
        <v>0</v>
      </c>
      <c r="W2401" s="39">
        <f t="shared" si="1205"/>
        <v>0</v>
      </c>
      <c r="X2401" s="39">
        <f t="shared" si="1205"/>
        <v>0</v>
      </c>
      <c r="Y2401" s="39">
        <f t="shared" si="1205"/>
        <v>0</v>
      </c>
      <c r="Z2401" s="39">
        <f t="shared" si="1205"/>
        <v>0</v>
      </c>
      <c r="AA2401" s="39">
        <f t="shared" si="1205"/>
        <v>0</v>
      </c>
      <c r="AB2401" s="40" t="e">
        <f t="shared" si="1202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6">SUM(M2402:Y2402)</f>
        <v>0</v>
      </c>
      <c r="AA2402" s="31">
        <f>D2402-Z2402</f>
        <v>0</v>
      </c>
      <c r="AB2402" s="37" t="e">
        <f t="shared" si="1202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7">B2402+B2401</f>
        <v>0</v>
      </c>
      <c r="C2403" s="39">
        <f t="shared" si="1207"/>
        <v>0</v>
      </c>
      <c r="D2403" s="39">
        <f>D2402+D2401</f>
        <v>0</v>
      </c>
      <c r="E2403" s="39">
        <f t="shared" ref="E2403:AA2403" si="1208">E2402+E2401</f>
        <v>0</v>
      </c>
      <c r="F2403" s="39">
        <f t="shared" si="1208"/>
        <v>0</v>
      </c>
      <c r="G2403" s="39">
        <f t="shared" si="1208"/>
        <v>0</v>
      </c>
      <c r="H2403" s="39">
        <f t="shared" si="1208"/>
        <v>0</v>
      </c>
      <c r="I2403" s="39">
        <f t="shared" si="1208"/>
        <v>0</v>
      </c>
      <c r="J2403" s="39">
        <f t="shared" si="1208"/>
        <v>0</v>
      </c>
      <c r="K2403" s="39">
        <f t="shared" si="1208"/>
        <v>0</v>
      </c>
      <c r="L2403" s="39">
        <f t="shared" si="1208"/>
        <v>0</v>
      </c>
      <c r="M2403" s="39">
        <f t="shared" si="1208"/>
        <v>0</v>
      </c>
      <c r="N2403" s="39">
        <f t="shared" si="1208"/>
        <v>0</v>
      </c>
      <c r="O2403" s="39">
        <f t="shared" si="1208"/>
        <v>0</v>
      </c>
      <c r="P2403" s="39">
        <f t="shared" si="1208"/>
        <v>0</v>
      </c>
      <c r="Q2403" s="39">
        <f t="shared" si="1208"/>
        <v>0</v>
      </c>
      <c r="R2403" s="39">
        <f t="shared" si="1208"/>
        <v>0</v>
      </c>
      <c r="S2403" s="39">
        <f t="shared" si="1208"/>
        <v>0</v>
      </c>
      <c r="T2403" s="39">
        <f t="shared" si="1208"/>
        <v>0</v>
      </c>
      <c r="U2403" s="39">
        <f t="shared" si="1208"/>
        <v>0</v>
      </c>
      <c r="V2403" s="39">
        <f t="shared" si="1208"/>
        <v>0</v>
      </c>
      <c r="W2403" s="39">
        <f t="shared" si="1208"/>
        <v>0</v>
      </c>
      <c r="X2403" s="39">
        <f t="shared" si="1208"/>
        <v>0</v>
      </c>
      <c r="Y2403" s="39">
        <f t="shared" si="1208"/>
        <v>0</v>
      </c>
      <c r="Z2403" s="39">
        <f t="shared" si="1208"/>
        <v>0</v>
      </c>
      <c r="AA2403" s="39">
        <f t="shared" si="1208"/>
        <v>0</v>
      </c>
      <c r="AB2403" s="40" t="e">
        <f t="shared" si="1202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137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9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10">SUM(M2408:Y2408)</f>
        <v>0</v>
      </c>
      <c r="AA2408" s="31">
        <f>D2408-Z2408</f>
        <v>0</v>
      </c>
      <c r="AB2408" s="37" t="e">
        <f t="shared" si="1209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10"/>
        <v>0</v>
      </c>
      <c r="AA2409" s="31">
        <f>D2409-Z2409</f>
        <v>0</v>
      </c>
      <c r="AB2409" s="37" t="e">
        <f t="shared" si="1209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10"/>
        <v>0</v>
      </c>
      <c r="AA2410" s="31">
        <f>D2410-Z2410</f>
        <v>0</v>
      </c>
      <c r="AB2410" s="37" t="e">
        <f t="shared" si="1209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1">SUM(B2407:B2410)</f>
        <v>0</v>
      </c>
      <c r="C2411" s="39">
        <f t="shared" si="1211"/>
        <v>0</v>
      </c>
      <c r="D2411" s="39">
        <f>SUM(D2407:D2410)</f>
        <v>0</v>
      </c>
      <c r="E2411" s="39">
        <f t="shared" ref="E2411:AA2411" si="1212">SUM(E2407:E2410)</f>
        <v>0</v>
      </c>
      <c r="F2411" s="39">
        <f t="shared" si="1212"/>
        <v>0</v>
      </c>
      <c r="G2411" s="39">
        <f t="shared" si="1212"/>
        <v>0</v>
      </c>
      <c r="H2411" s="39">
        <f t="shared" si="1212"/>
        <v>0</v>
      </c>
      <c r="I2411" s="39">
        <f t="shared" si="1212"/>
        <v>0</v>
      </c>
      <c r="J2411" s="39">
        <f t="shared" si="1212"/>
        <v>0</v>
      </c>
      <c r="K2411" s="39">
        <f t="shared" si="1212"/>
        <v>0</v>
      </c>
      <c r="L2411" s="39">
        <f t="shared" si="1212"/>
        <v>0</v>
      </c>
      <c r="M2411" s="39">
        <f t="shared" si="1212"/>
        <v>0</v>
      </c>
      <c r="N2411" s="39">
        <f t="shared" si="1212"/>
        <v>0</v>
      </c>
      <c r="O2411" s="39">
        <f t="shared" si="1212"/>
        <v>0</v>
      </c>
      <c r="P2411" s="39">
        <f t="shared" si="1212"/>
        <v>0</v>
      </c>
      <c r="Q2411" s="39">
        <f t="shared" si="1212"/>
        <v>0</v>
      </c>
      <c r="R2411" s="39">
        <f t="shared" si="1212"/>
        <v>0</v>
      </c>
      <c r="S2411" s="39">
        <f t="shared" si="1212"/>
        <v>0</v>
      </c>
      <c r="T2411" s="39">
        <f t="shared" si="1212"/>
        <v>0</v>
      </c>
      <c r="U2411" s="39">
        <f t="shared" si="1212"/>
        <v>0</v>
      </c>
      <c r="V2411" s="39">
        <f t="shared" si="1212"/>
        <v>0</v>
      </c>
      <c r="W2411" s="39">
        <f t="shared" si="1212"/>
        <v>0</v>
      </c>
      <c r="X2411" s="39">
        <f t="shared" si="1212"/>
        <v>0</v>
      </c>
      <c r="Y2411" s="39">
        <f t="shared" si="1212"/>
        <v>0</v>
      </c>
      <c r="Z2411" s="39">
        <f t="shared" si="1212"/>
        <v>0</v>
      </c>
      <c r="AA2411" s="39">
        <f t="shared" si="1212"/>
        <v>0</v>
      </c>
      <c r="AB2411" s="40" t="e">
        <f t="shared" si="1209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3">SUM(M2412:Y2412)</f>
        <v>0</v>
      </c>
      <c r="AA2412" s="31">
        <f>D2412-Z2412</f>
        <v>0</v>
      </c>
      <c r="AB2412" s="37" t="e">
        <f t="shared" si="1209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4">B2412+B2411</f>
        <v>0</v>
      </c>
      <c r="C2413" s="39">
        <f t="shared" si="1214"/>
        <v>0</v>
      </c>
      <c r="D2413" s="39">
        <f>D2412+D2411</f>
        <v>0</v>
      </c>
      <c r="E2413" s="39">
        <f t="shared" ref="E2413:AA2413" si="1215">E2412+E2411</f>
        <v>0</v>
      </c>
      <c r="F2413" s="39">
        <f t="shared" si="1215"/>
        <v>0</v>
      </c>
      <c r="G2413" s="39">
        <f t="shared" si="1215"/>
        <v>0</v>
      </c>
      <c r="H2413" s="39">
        <f t="shared" si="1215"/>
        <v>0</v>
      </c>
      <c r="I2413" s="39">
        <f t="shared" si="1215"/>
        <v>0</v>
      </c>
      <c r="J2413" s="39">
        <f t="shared" si="1215"/>
        <v>0</v>
      </c>
      <c r="K2413" s="39">
        <f t="shared" si="1215"/>
        <v>0</v>
      </c>
      <c r="L2413" s="39">
        <f t="shared" si="1215"/>
        <v>0</v>
      </c>
      <c r="M2413" s="39">
        <f t="shared" si="1215"/>
        <v>0</v>
      </c>
      <c r="N2413" s="39">
        <f t="shared" si="1215"/>
        <v>0</v>
      </c>
      <c r="O2413" s="39">
        <f t="shared" si="1215"/>
        <v>0</v>
      </c>
      <c r="P2413" s="39">
        <f t="shared" si="1215"/>
        <v>0</v>
      </c>
      <c r="Q2413" s="39">
        <f t="shared" si="1215"/>
        <v>0</v>
      </c>
      <c r="R2413" s="39">
        <f t="shared" si="1215"/>
        <v>0</v>
      </c>
      <c r="S2413" s="39">
        <f t="shared" si="1215"/>
        <v>0</v>
      </c>
      <c r="T2413" s="39">
        <f t="shared" si="1215"/>
        <v>0</v>
      </c>
      <c r="U2413" s="39">
        <f t="shared" si="1215"/>
        <v>0</v>
      </c>
      <c r="V2413" s="39">
        <f t="shared" si="1215"/>
        <v>0</v>
      </c>
      <c r="W2413" s="39">
        <f t="shared" si="1215"/>
        <v>0</v>
      </c>
      <c r="X2413" s="39">
        <f t="shared" si="1215"/>
        <v>0</v>
      </c>
      <c r="Y2413" s="39">
        <f t="shared" si="1215"/>
        <v>0</v>
      </c>
      <c r="Z2413" s="39">
        <f t="shared" si="1215"/>
        <v>0</v>
      </c>
      <c r="AA2413" s="39">
        <f t="shared" si="1215"/>
        <v>0</v>
      </c>
      <c r="AB2413" s="40" t="e">
        <f t="shared" si="1209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137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6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7">SUM(M2418:Y2418)</f>
        <v>0</v>
      </c>
      <c r="AA2418" s="31">
        <f>D2418-Z2418</f>
        <v>0</v>
      </c>
      <c r="AB2418" s="37" t="e">
        <f t="shared" si="1216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7"/>
        <v>0</v>
      </c>
      <c r="AA2419" s="31">
        <f>D2419-Z2419</f>
        <v>0</v>
      </c>
      <c r="AB2419" s="37" t="e">
        <f t="shared" si="1216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7"/>
        <v>0</v>
      </c>
      <c r="AA2420" s="31">
        <f>D2420-Z2420</f>
        <v>0</v>
      </c>
      <c r="AB2420" s="37" t="e">
        <f t="shared" si="1216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8">SUM(B2417:B2420)</f>
        <v>0</v>
      </c>
      <c r="C2421" s="39">
        <f t="shared" si="1218"/>
        <v>0</v>
      </c>
      <c r="D2421" s="39">
        <f>SUM(D2417:D2420)</f>
        <v>0</v>
      </c>
      <c r="E2421" s="39">
        <f t="shared" ref="E2421:AA2421" si="1219">SUM(E2417:E2420)</f>
        <v>0</v>
      </c>
      <c r="F2421" s="39">
        <f t="shared" si="1219"/>
        <v>0</v>
      </c>
      <c r="G2421" s="39">
        <f t="shared" si="1219"/>
        <v>0</v>
      </c>
      <c r="H2421" s="39">
        <f t="shared" si="1219"/>
        <v>0</v>
      </c>
      <c r="I2421" s="39">
        <f t="shared" si="1219"/>
        <v>0</v>
      </c>
      <c r="J2421" s="39">
        <f t="shared" si="1219"/>
        <v>0</v>
      </c>
      <c r="K2421" s="39">
        <f t="shared" si="1219"/>
        <v>0</v>
      </c>
      <c r="L2421" s="39">
        <f t="shared" si="1219"/>
        <v>0</v>
      </c>
      <c r="M2421" s="39">
        <f t="shared" si="1219"/>
        <v>0</v>
      </c>
      <c r="N2421" s="39">
        <f t="shared" si="1219"/>
        <v>0</v>
      </c>
      <c r="O2421" s="39">
        <f t="shared" si="1219"/>
        <v>0</v>
      </c>
      <c r="P2421" s="39">
        <f t="shared" si="1219"/>
        <v>0</v>
      </c>
      <c r="Q2421" s="39">
        <f t="shared" si="1219"/>
        <v>0</v>
      </c>
      <c r="R2421" s="39">
        <f t="shared" si="1219"/>
        <v>0</v>
      </c>
      <c r="S2421" s="39">
        <f t="shared" si="1219"/>
        <v>0</v>
      </c>
      <c r="T2421" s="39">
        <f t="shared" si="1219"/>
        <v>0</v>
      </c>
      <c r="U2421" s="39">
        <f t="shared" si="1219"/>
        <v>0</v>
      </c>
      <c r="V2421" s="39">
        <f t="shared" si="1219"/>
        <v>0</v>
      </c>
      <c r="W2421" s="39">
        <f t="shared" si="1219"/>
        <v>0</v>
      </c>
      <c r="X2421" s="39">
        <f t="shared" si="1219"/>
        <v>0</v>
      </c>
      <c r="Y2421" s="39">
        <f t="shared" si="1219"/>
        <v>0</v>
      </c>
      <c r="Z2421" s="39">
        <f t="shared" si="1219"/>
        <v>0</v>
      </c>
      <c r="AA2421" s="39">
        <f t="shared" si="1219"/>
        <v>0</v>
      </c>
      <c r="AB2421" s="40" t="e">
        <f t="shared" si="1216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20">SUM(M2422:Y2422)</f>
        <v>0</v>
      </c>
      <c r="AA2422" s="31">
        <f>D2422-Z2422</f>
        <v>0</v>
      </c>
      <c r="AB2422" s="37" t="e">
        <f t="shared" si="1216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1">B2422+B2421</f>
        <v>0</v>
      </c>
      <c r="C2423" s="39">
        <f t="shared" si="1221"/>
        <v>0</v>
      </c>
      <c r="D2423" s="39">
        <f>D2422+D2421</f>
        <v>0</v>
      </c>
      <c r="E2423" s="39">
        <f t="shared" ref="E2423:AA2423" si="1222">E2422+E2421</f>
        <v>0</v>
      </c>
      <c r="F2423" s="39">
        <f t="shared" si="1222"/>
        <v>0</v>
      </c>
      <c r="G2423" s="39">
        <f t="shared" si="1222"/>
        <v>0</v>
      </c>
      <c r="H2423" s="39">
        <f t="shared" si="1222"/>
        <v>0</v>
      </c>
      <c r="I2423" s="39">
        <f t="shared" si="1222"/>
        <v>0</v>
      </c>
      <c r="J2423" s="39">
        <f t="shared" si="1222"/>
        <v>0</v>
      </c>
      <c r="K2423" s="39">
        <f t="shared" si="1222"/>
        <v>0</v>
      </c>
      <c r="L2423" s="39">
        <f t="shared" si="1222"/>
        <v>0</v>
      </c>
      <c r="M2423" s="39">
        <f t="shared" si="1222"/>
        <v>0</v>
      </c>
      <c r="N2423" s="39">
        <f t="shared" si="1222"/>
        <v>0</v>
      </c>
      <c r="O2423" s="39">
        <f t="shared" si="1222"/>
        <v>0</v>
      </c>
      <c r="P2423" s="39">
        <f t="shared" si="1222"/>
        <v>0</v>
      </c>
      <c r="Q2423" s="39">
        <f t="shared" si="1222"/>
        <v>0</v>
      </c>
      <c r="R2423" s="39">
        <f t="shared" si="1222"/>
        <v>0</v>
      </c>
      <c r="S2423" s="39">
        <f t="shared" si="1222"/>
        <v>0</v>
      </c>
      <c r="T2423" s="39">
        <f t="shared" si="1222"/>
        <v>0</v>
      </c>
      <c r="U2423" s="39">
        <f t="shared" si="1222"/>
        <v>0</v>
      </c>
      <c r="V2423" s="39">
        <f t="shared" si="1222"/>
        <v>0</v>
      </c>
      <c r="W2423" s="39">
        <f t="shared" si="1222"/>
        <v>0</v>
      </c>
      <c r="X2423" s="39">
        <f t="shared" si="1222"/>
        <v>0</v>
      </c>
      <c r="Y2423" s="39">
        <f t="shared" si="1222"/>
        <v>0</v>
      </c>
      <c r="Z2423" s="39">
        <f t="shared" si="1222"/>
        <v>0</v>
      </c>
      <c r="AA2423" s="39">
        <f t="shared" si="1222"/>
        <v>0</v>
      </c>
      <c r="AB2423" s="40" t="e">
        <f t="shared" si="1216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137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3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4">SUM(M2428:Y2428)</f>
        <v>0</v>
      </c>
      <c r="AA2428" s="31">
        <f>D2428-Z2428</f>
        <v>0</v>
      </c>
      <c r="AB2428" s="37" t="e">
        <f t="shared" si="1223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4"/>
        <v>0</v>
      </c>
      <c r="AA2429" s="31">
        <f>D2429-Z2429</f>
        <v>0</v>
      </c>
      <c r="AB2429" s="37" t="e">
        <f t="shared" si="1223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4"/>
        <v>0</v>
      </c>
      <c r="AA2430" s="31">
        <f>D2430-Z2430</f>
        <v>0</v>
      </c>
      <c r="AB2430" s="37" t="e">
        <f t="shared" si="1223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5">SUM(B2427:B2430)</f>
        <v>0</v>
      </c>
      <c r="C2431" s="39">
        <f t="shared" si="1225"/>
        <v>0</v>
      </c>
      <c r="D2431" s="39">
        <f>SUM(D2427:D2430)</f>
        <v>0</v>
      </c>
      <c r="E2431" s="39">
        <f t="shared" ref="E2431:AA2431" si="1226">SUM(E2427:E2430)</f>
        <v>0</v>
      </c>
      <c r="F2431" s="39">
        <f t="shared" si="1226"/>
        <v>0</v>
      </c>
      <c r="G2431" s="39">
        <f t="shared" si="1226"/>
        <v>0</v>
      </c>
      <c r="H2431" s="39">
        <f t="shared" si="1226"/>
        <v>0</v>
      </c>
      <c r="I2431" s="39">
        <f t="shared" si="1226"/>
        <v>0</v>
      </c>
      <c r="J2431" s="39">
        <f t="shared" si="1226"/>
        <v>0</v>
      </c>
      <c r="K2431" s="39">
        <f t="shared" si="1226"/>
        <v>0</v>
      </c>
      <c r="L2431" s="39">
        <f t="shared" si="1226"/>
        <v>0</v>
      </c>
      <c r="M2431" s="39">
        <f t="shared" si="1226"/>
        <v>0</v>
      </c>
      <c r="N2431" s="39">
        <f t="shared" si="1226"/>
        <v>0</v>
      </c>
      <c r="O2431" s="39">
        <f t="shared" si="1226"/>
        <v>0</v>
      </c>
      <c r="P2431" s="39">
        <f t="shared" si="1226"/>
        <v>0</v>
      </c>
      <c r="Q2431" s="39">
        <f t="shared" si="1226"/>
        <v>0</v>
      </c>
      <c r="R2431" s="39">
        <f t="shared" si="1226"/>
        <v>0</v>
      </c>
      <c r="S2431" s="39">
        <f t="shared" si="1226"/>
        <v>0</v>
      </c>
      <c r="T2431" s="39">
        <f t="shared" si="1226"/>
        <v>0</v>
      </c>
      <c r="U2431" s="39">
        <f t="shared" si="1226"/>
        <v>0</v>
      </c>
      <c r="V2431" s="39">
        <f t="shared" si="1226"/>
        <v>0</v>
      </c>
      <c r="W2431" s="39">
        <f t="shared" si="1226"/>
        <v>0</v>
      </c>
      <c r="X2431" s="39">
        <f t="shared" si="1226"/>
        <v>0</v>
      </c>
      <c r="Y2431" s="39">
        <f t="shared" si="1226"/>
        <v>0</v>
      </c>
      <c r="Z2431" s="39">
        <f t="shared" si="1226"/>
        <v>0</v>
      </c>
      <c r="AA2431" s="39">
        <f t="shared" si="1226"/>
        <v>0</v>
      </c>
      <c r="AB2431" s="40" t="e">
        <f t="shared" si="1223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7">SUM(M2432:Y2432)</f>
        <v>0</v>
      </c>
      <c r="AA2432" s="31">
        <f>D2432-Z2432</f>
        <v>0</v>
      </c>
      <c r="AB2432" s="37" t="e">
        <f t="shared" si="1223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8">B2432+B2431</f>
        <v>0</v>
      </c>
      <c r="C2433" s="39">
        <f t="shared" si="1228"/>
        <v>0</v>
      </c>
      <c r="D2433" s="39">
        <f>D2432+D2431</f>
        <v>0</v>
      </c>
      <c r="E2433" s="39">
        <f t="shared" ref="E2433:AA2433" si="1229">E2432+E2431</f>
        <v>0</v>
      </c>
      <c r="F2433" s="39">
        <f t="shared" si="1229"/>
        <v>0</v>
      </c>
      <c r="G2433" s="39">
        <f t="shared" si="1229"/>
        <v>0</v>
      </c>
      <c r="H2433" s="39">
        <f t="shared" si="1229"/>
        <v>0</v>
      </c>
      <c r="I2433" s="39">
        <f t="shared" si="1229"/>
        <v>0</v>
      </c>
      <c r="J2433" s="39">
        <f t="shared" si="1229"/>
        <v>0</v>
      </c>
      <c r="K2433" s="39">
        <f t="shared" si="1229"/>
        <v>0</v>
      </c>
      <c r="L2433" s="39">
        <f t="shared" si="1229"/>
        <v>0</v>
      </c>
      <c r="M2433" s="39">
        <f t="shared" si="1229"/>
        <v>0</v>
      </c>
      <c r="N2433" s="39">
        <f t="shared" si="1229"/>
        <v>0</v>
      </c>
      <c r="O2433" s="39">
        <f t="shared" si="1229"/>
        <v>0</v>
      </c>
      <c r="P2433" s="39">
        <f t="shared" si="1229"/>
        <v>0</v>
      </c>
      <c r="Q2433" s="39">
        <f t="shared" si="1229"/>
        <v>0</v>
      </c>
      <c r="R2433" s="39">
        <f t="shared" si="1229"/>
        <v>0</v>
      </c>
      <c r="S2433" s="39">
        <f t="shared" si="1229"/>
        <v>0</v>
      </c>
      <c r="T2433" s="39">
        <f t="shared" si="1229"/>
        <v>0</v>
      </c>
      <c r="U2433" s="39">
        <f t="shared" si="1229"/>
        <v>0</v>
      </c>
      <c r="V2433" s="39">
        <f t="shared" si="1229"/>
        <v>0</v>
      </c>
      <c r="W2433" s="39">
        <f t="shared" si="1229"/>
        <v>0</v>
      </c>
      <c r="X2433" s="39">
        <f t="shared" si="1229"/>
        <v>0</v>
      </c>
      <c r="Y2433" s="39">
        <f t="shared" si="1229"/>
        <v>0</v>
      </c>
      <c r="Z2433" s="39">
        <f t="shared" si="1229"/>
        <v>0</v>
      </c>
      <c r="AA2433" s="39">
        <f t="shared" si="1229"/>
        <v>0</v>
      </c>
      <c r="AB2433" s="40" t="e">
        <f t="shared" si="1223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137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30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1">SUM(M2438:Y2438)</f>
        <v>0</v>
      </c>
      <c r="AA2438" s="31">
        <f>D2438-Z2438</f>
        <v>0</v>
      </c>
      <c r="AB2438" s="37" t="e">
        <f t="shared" si="1230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1"/>
        <v>0</v>
      </c>
      <c r="AA2439" s="31">
        <f>D2439-Z2439</f>
        <v>0</v>
      </c>
      <c r="AB2439" s="37" t="e">
        <f t="shared" si="1230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1"/>
        <v>0</v>
      </c>
      <c r="AA2440" s="31">
        <f>D2440-Z2440</f>
        <v>0</v>
      </c>
      <c r="AB2440" s="37" t="e">
        <f t="shared" si="1230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2">SUM(B2437:B2440)</f>
        <v>0</v>
      </c>
      <c r="C2441" s="39">
        <f t="shared" si="1232"/>
        <v>0</v>
      </c>
      <c r="D2441" s="39">
        <f>SUM(D2437:D2440)</f>
        <v>0</v>
      </c>
      <c r="E2441" s="39">
        <f t="shared" ref="E2441:AA2441" si="1233">SUM(E2437:E2440)</f>
        <v>0</v>
      </c>
      <c r="F2441" s="39">
        <f t="shared" si="1233"/>
        <v>0</v>
      </c>
      <c r="G2441" s="39">
        <f t="shared" si="1233"/>
        <v>0</v>
      </c>
      <c r="H2441" s="39">
        <f t="shared" si="1233"/>
        <v>0</v>
      </c>
      <c r="I2441" s="39">
        <f t="shared" si="1233"/>
        <v>0</v>
      </c>
      <c r="J2441" s="39">
        <f t="shared" si="1233"/>
        <v>0</v>
      </c>
      <c r="K2441" s="39">
        <f t="shared" si="1233"/>
        <v>0</v>
      </c>
      <c r="L2441" s="39">
        <f t="shared" si="1233"/>
        <v>0</v>
      </c>
      <c r="M2441" s="39">
        <f t="shared" si="1233"/>
        <v>0</v>
      </c>
      <c r="N2441" s="39">
        <f t="shared" si="1233"/>
        <v>0</v>
      </c>
      <c r="O2441" s="39">
        <f t="shared" si="1233"/>
        <v>0</v>
      </c>
      <c r="P2441" s="39">
        <f t="shared" si="1233"/>
        <v>0</v>
      </c>
      <c r="Q2441" s="39">
        <f t="shared" si="1233"/>
        <v>0</v>
      </c>
      <c r="R2441" s="39">
        <f t="shared" si="1233"/>
        <v>0</v>
      </c>
      <c r="S2441" s="39">
        <f t="shared" si="1233"/>
        <v>0</v>
      </c>
      <c r="T2441" s="39">
        <f t="shared" si="1233"/>
        <v>0</v>
      </c>
      <c r="U2441" s="39">
        <f t="shared" si="1233"/>
        <v>0</v>
      </c>
      <c r="V2441" s="39">
        <f t="shared" si="1233"/>
        <v>0</v>
      </c>
      <c r="W2441" s="39">
        <f t="shared" si="1233"/>
        <v>0</v>
      </c>
      <c r="X2441" s="39">
        <f t="shared" si="1233"/>
        <v>0</v>
      </c>
      <c r="Y2441" s="39">
        <f t="shared" si="1233"/>
        <v>0</v>
      </c>
      <c r="Z2441" s="39">
        <f t="shared" si="1233"/>
        <v>0</v>
      </c>
      <c r="AA2441" s="39">
        <f t="shared" si="1233"/>
        <v>0</v>
      </c>
      <c r="AB2441" s="40" t="e">
        <f t="shared" si="1230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4">SUM(M2442:Y2442)</f>
        <v>0</v>
      </c>
      <c r="AA2442" s="31">
        <f>D2442-Z2442</f>
        <v>0</v>
      </c>
      <c r="AB2442" s="37" t="e">
        <f t="shared" si="1230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5">B2442+B2441</f>
        <v>0</v>
      </c>
      <c r="C2443" s="39">
        <f t="shared" si="1235"/>
        <v>0</v>
      </c>
      <c r="D2443" s="39">
        <f>D2442+D2441</f>
        <v>0</v>
      </c>
      <c r="E2443" s="39">
        <f t="shared" ref="E2443:AA2443" si="1236">E2442+E2441</f>
        <v>0</v>
      </c>
      <c r="F2443" s="39">
        <f t="shared" si="1236"/>
        <v>0</v>
      </c>
      <c r="G2443" s="39">
        <f t="shared" si="1236"/>
        <v>0</v>
      </c>
      <c r="H2443" s="39">
        <f t="shared" si="1236"/>
        <v>0</v>
      </c>
      <c r="I2443" s="39">
        <f t="shared" si="1236"/>
        <v>0</v>
      </c>
      <c r="J2443" s="39">
        <f t="shared" si="1236"/>
        <v>0</v>
      </c>
      <c r="K2443" s="39">
        <f t="shared" si="1236"/>
        <v>0</v>
      </c>
      <c r="L2443" s="39">
        <f t="shared" si="1236"/>
        <v>0</v>
      </c>
      <c r="M2443" s="39">
        <f t="shared" si="1236"/>
        <v>0</v>
      </c>
      <c r="N2443" s="39">
        <f t="shared" si="1236"/>
        <v>0</v>
      </c>
      <c r="O2443" s="39">
        <f t="shared" si="1236"/>
        <v>0</v>
      </c>
      <c r="P2443" s="39">
        <f t="shared" si="1236"/>
        <v>0</v>
      </c>
      <c r="Q2443" s="39">
        <f t="shared" si="1236"/>
        <v>0</v>
      </c>
      <c r="R2443" s="39">
        <f t="shared" si="1236"/>
        <v>0</v>
      </c>
      <c r="S2443" s="39">
        <f t="shared" si="1236"/>
        <v>0</v>
      </c>
      <c r="T2443" s="39">
        <f t="shared" si="1236"/>
        <v>0</v>
      </c>
      <c r="U2443" s="39">
        <f t="shared" si="1236"/>
        <v>0</v>
      </c>
      <c r="V2443" s="39">
        <f t="shared" si="1236"/>
        <v>0</v>
      </c>
      <c r="W2443" s="39">
        <f t="shared" si="1236"/>
        <v>0</v>
      </c>
      <c r="X2443" s="39">
        <f t="shared" si="1236"/>
        <v>0</v>
      </c>
      <c r="Y2443" s="39">
        <f t="shared" si="1236"/>
        <v>0</v>
      </c>
      <c r="Z2443" s="39">
        <f t="shared" si="1236"/>
        <v>0</v>
      </c>
      <c r="AA2443" s="39">
        <f t="shared" si="1236"/>
        <v>0</v>
      </c>
      <c r="AB2443" s="40" t="e">
        <f t="shared" si="1230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137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7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8">SUM(M2448:Y2448)</f>
        <v>0</v>
      </c>
      <c r="AA2448" s="31">
        <f>D2448-Z2448</f>
        <v>0</v>
      </c>
      <c r="AB2448" s="37" t="e">
        <f t="shared" si="1237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8"/>
        <v>0</v>
      </c>
      <c r="AA2449" s="31">
        <f>D2449-Z2449</f>
        <v>0</v>
      </c>
      <c r="AB2449" s="37" t="e">
        <f t="shared" si="1237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8"/>
        <v>0</v>
      </c>
      <c r="AA2450" s="31">
        <f>D2450-Z2450</f>
        <v>0</v>
      </c>
      <c r="AB2450" s="37" t="e">
        <f t="shared" si="1237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9">SUM(B2447:B2450)</f>
        <v>0</v>
      </c>
      <c r="C2451" s="39">
        <f t="shared" si="1239"/>
        <v>0</v>
      </c>
      <c r="D2451" s="39">
        <f>SUM(D2447:D2450)</f>
        <v>0</v>
      </c>
      <c r="E2451" s="39">
        <f t="shared" ref="E2451:AA2451" si="1240">SUM(E2447:E2450)</f>
        <v>0</v>
      </c>
      <c r="F2451" s="39">
        <f t="shared" si="1240"/>
        <v>0</v>
      </c>
      <c r="G2451" s="39">
        <f t="shared" si="1240"/>
        <v>0</v>
      </c>
      <c r="H2451" s="39">
        <f t="shared" si="1240"/>
        <v>0</v>
      </c>
      <c r="I2451" s="39">
        <f t="shared" si="1240"/>
        <v>0</v>
      </c>
      <c r="J2451" s="39">
        <f t="shared" si="1240"/>
        <v>0</v>
      </c>
      <c r="K2451" s="39">
        <f t="shared" si="1240"/>
        <v>0</v>
      </c>
      <c r="L2451" s="39">
        <f t="shared" si="1240"/>
        <v>0</v>
      </c>
      <c r="M2451" s="39">
        <f t="shared" si="1240"/>
        <v>0</v>
      </c>
      <c r="N2451" s="39">
        <f t="shared" si="1240"/>
        <v>0</v>
      </c>
      <c r="O2451" s="39">
        <f t="shared" si="1240"/>
        <v>0</v>
      </c>
      <c r="P2451" s="39">
        <f t="shared" si="1240"/>
        <v>0</v>
      </c>
      <c r="Q2451" s="39">
        <f t="shared" si="1240"/>
        <v>0</v>
      </c>
      <c r="R2451" s="39">
        <f t="shared" si="1240"/>
        <v>0</v>
      </c>
      <c r="S2451" s="39">
        <f t="shared" si="1240"/>
        <v>0</v>
      </c>
      <c r="T2451" s="39">
        <f t="shared" si="1240"/>
        <v>0</v>
      </c>
      <c r="U2451" s="39">
        <f t="shared" si="1240"/>
        <v>0</v>
      </c>
      <c r="V2451" s="39">
        <f t="shared" si="1240"/>
        <v>0</v>
      </c>
      <c r="W2451" s="39">
        <f t="shared" si="1240"/>
        <v>0</v>
      </c>
      <c r="X2451" s="39">
        <f t="shared" si="1240"/>
        <v>0</v>
      </c>
      <c r="Y2451" s="39">
        <f t="shared" si="1240"/>
        <v>0</v>
      </c>
      <c r="Z2451" s="39">
        <f t="shared" si="1240"/>
        <v>0</v>
      </c>
      <c r="AA2451" s="39">
        <f t="shared" si="1240"/>
        <v>0</v>
      </c>
      <c r="AB2451" s="40" t="e">
        <f t="shared" si="1237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1">SUM(M2452:Y2452)</f>
        <v>0</v>
      </c>
      <c r="AA2452" s="31">
        <f>D2452-Z2452</f>
        <v>0</v>
      </c>
      <c r="AB2452" s="37" t="e">
        <f t="shared" si="1237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2">B2452+B2451</f>
        <v>0</v>
      </c>
      <c r="C2453" s="39">
        <f t="shared" si="1242"/>
        <v>0</v>
      </c>
      <c r="D2453" s="39">
        <f>D2452+D2451</f>
        <v>0</v>
      </c>
      <c r="E2453" s="39">
        <f t="shared" ref="E2453:AA2453" si="1243">E2452+E2451</f>
        <v>0</v>
      </c>
      <c r="F2453" s="39">
        <f t="shared" si="1243"/>
        <v>0</v>
      </c>
      <c r="G2453" s="39">
        <f t="shared" si="1243"/>
        <v>0</v>
      </c>
      <c r="H2453" s="39">
        <f t="shared" si="1243"/>
        <v>0</v>
      </c>
      <c r="I2453" s="39">
        <f t="shared" si="1243"/>
        <v>0</v>
      </c>
      <c r="J2453" s="39">
        <f t="shared" si="1243"/>
        <v>0</v>
      </c>
      <c r="K2453" s="39">
        <f t="shared" si="1243"/>
        <v>0</v>
      </c>
      <c r="L2453" s="39">
        <f t="shared" si="1243"/>
        <v>0</v>
      </c>
      <c r="M2453" s="39">
        <f t="shared" si="1243"/>
        <v>0</v>
      </c>
      <c r="N2453" s="39">
        <f t="shared" si="1243"/>
        <v>0</v>
      </c>
      <c r="O2453" s="39">
        <f t="shared" si="1243"/>
        <v>0</v>
      </c>
      <c r="P2453" s="39">
        <f t="shared" si="1243"/>
        <v>0</v>
      </c>
      <c r="Q2453" s="39">
        <f t="shared" si="1243"/>
        <v>0</v>
      </c>
      <c r="R2453" s="39">
        <f t="shared" si="1243"/>
        <v>0</v>
      </c>
      <c r="S2453" s="39">
        <f t="shared" si="1243"/>
        <v>0</v>
      </c>
      <c r="T2453" s="39">
        <f t="shared" si="1243"/>
        <v>0</v>
      </c>
      <c r="U2453" s="39">
        <f t="shared" si="1243"/>
        <v>0</v>
      </c>
      <c r="V2453" s="39">
        <f t="shared" si="1243"/>
        <v>0</v>
      </c>
      <c r="W2453" s="39">
        <f t="shared" si="1243"/>
        <v>0</v>
      </c>
      <c r="X2453" s="39">
        <f t="shared" si="1243"/>
        <v>0</v>
      </c>
      <c r="Y2453" s="39">
        <f t="shared" si="1243"/>
        <v>0</v>
      </c>
      <c r="Z2453" s="39">
        <f t="shared" si="1243"/>
        <v>0</v>
      </c>
      <c r="AA2453" s="39">
        <f t="shared" si="1243"/>
        <v>0</v>
      </c>
      <c r="AB2453" s="40" t="e">
        <f t="shared" si="1237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137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4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5">SUM(M2458:Y2458)</f>
        <v>0</v>
      </c>
      <c r="AA2458" s="31">
        <f>D2458-Z2458</f>
        <v>0</v>
      </c>
      <c r="AB2458" s="37" t="e">
        <f t="shared" si="1244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5"/>
        <v>0</v>
      </c>
      <c r="AA2459" s="31">
        <f>D2459-Z2459</f>
        <v>0</v>
      </c>
      <c r="AB2459" s="37" t="e">
        <f t="shared" si="1244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5"/>
        <v>0</v>
      </c>
      <c r="AA2460" s="31">
        <f>D2460-Z2460</f>
        <v>0</v>
      </c>
      <c r="AB2460" s="37" t="e">
        <f t="shared" si="1244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6">SUM(B2457:B2460)</f>
        <v>0</v>
      </c>
      <c r="C2461" s="39">
        <f t="shared" si="1246"/>
        <v>0</v>
      </c>
      <c r="D2461" s="39">
        <f>SUM(D2457:D2460)</f>
        <v>0</v>
      </c>
      <c r="E2461" s="39">
        <f t="shared" ref="E2461:AA2461" si="1247">SUM(E2457:E2460)</f>
        <v>0</v>
      </c>
      <c r="F2461" s="39">
        <f t="shared" si="1247"/>
        <v>0</v>
      </c>
      <c r="G2461" s="39">
        <f t="shared" si="1247"/>
        <v>0</v>
      </c>
      <c r="H2461" s="39">
        <f t="shared" si="1247"/>
        <v>0</v>
      </c>
      <c r="I2461" s="39">
        <f t="shared" si="1247"/>
        <v>0</v>
      </c>
      <c r="J2461" s="39">
        <f t="shared" si="1247"/>
        <v>0</v>
      </c>
      <c r="K2461" s="39">
        <f t="shared" si="1247"/>
        <v>0</v>
      </c>
      <c r="L2461" s="39">
        <f t="shared" si="1247"/>
        <v>0</v>
      </c>
      <c r="M2461" s="39">
        <f t="shared" si="1247"/>
        <v>0</v>
      </c>
      <c r="N2461" s="39">
        <f t="shared" si="1247"/>
        <v>0</v>
      </c>
      <c r="O2461" s="39">
        <f t="shared" si="1247"/>
        <v>0</v>
      </c>
      <c r="P2461" s="39">
        <f t="shared" si="1247"/>
        <v>0</v>
      </c>
      <c r="Q2461" s="39">
        <f t="shared" si="1247"/>
        <v>0</v>
      </c>
      <c r="R2461" s="39">
        <f t="shared" si="1247"/>
        <v>0</v>
      </c>
      <c r="S2461" s="39">
        <f t="shared" si="1247"/>
        <v>0</v>
      </c>
      <c r="T2461" s="39">
        <f t="shared" si="1247"/>
        <v>0</v>
      </c>
      <c r="U2461" s="39">
        <f t="shared" si="1247"/>
        <v>0</v>
      </c>
      <c r="V2461" s="39">
        <f t="shared" si="1247"/>
        <v>0</v>
      </c>
      <c r="W2461" s="39">
        <f t="shared" si="1247"/>
        <v>0</v>
      </c>
      <c r="X2461" s="39">
        <f t="shared" si="1247"/>
        <v>0</v>
      </c>
      <c r="Y2461" s="39">
        <f t="shared" si="1247"/>
        <v>0</v>
      </c>
      <c r="Z2461" s="39">
        <f t="shared" si="1247"/>
        <v>0</v>
      </c>
      <c r="AA2461" s="39">
        <f t="shared" si="1247"/>
        <v>0</v>
      </c>
      <c r="AB2461" s="40" t="e">
        <f t="shared" si="1244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8">SUM(M2462:Y2462)</f>
        <v>0</v>
      </c>
      <c r="AA2462" s="31">
        <f>D2462-Z2462</f>
        <v>0</v>
      </c>
      <c r="AB2462" s="37" t="e">
        <f t="shared" si="1244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9">B2462+B2461</f>
        <v>0</v>
      </c>
      <c r="C2463" s="39">
        <f t="shared" si="1249"/>
        <v>0</v>
      </c>
      <c r="D2463" s="39">
        <f>D2462+D2461</f>
        <v>0</v>
      </c>
      <c r="E2463" s="39">
        <f t="shared" ref="E2463:AA2463" si="1250">E2462+E2461</f>
        <v>0</v>
      </c>
      <c r="F2463" s="39">
        <f t="shared" si="1250"/>
        <v>0</v>
      </c>
      <c r="G2463" s="39">
        <f t="shared" si="1250"/>
        <v>0</v>
      </c>
      <c r="H2463" s="39">
        <f t="shared" si="1250"/>
        <v>0</v>
      </c>
      <c r="I2463" s="39">
        <f t="shared" si="1250"/>
        <v>0</v>
      </c>
      <c r="J2463" s="39">
        <f t="shared" si="1250"/>
        <v>0</v>
      </c>
      <c r="K2463" s="39">
        <f t="shared" si="1250"/>
        <v>0</v>
      </c>
      <c r="L2463" s="39">
        <f t="shared" si="1250"/>
        <v>0</v>
      </c>
      <c r="M2463" s="39">
        <f t="shared" si="1250"/>
        <v>0</v>
      </c>
      <c r="N2463" s="39">
        <f t="shared" si="1250"/>
        <v>0</v>
      </c>
      <c r="O2463" s="39">
        <f t="shared" si="1250"/>
        <v>0</v>
      </c>
      <c r="P2463" s="39">
        <f t="shared" si="1250"/>
        <v>0</v>
      </c>
      <c r="Q2463" s="39">
        <f t="shared" si="1250"/>
        <v>0</v>
      </c>
      <c r="R2463" s="39">
        <f t="shared" si="1250"/>
        <v>0</v>
      </c>
      <c r="S2463" s="39">
        <f t="shared" si="1250"/>
        <v>0</v>
      </c>
      <c r="T2463" s="39">
        <f t="shared" si="1250"/>
        <v>0</v>
      </c>
      <c r="U2463" s="39">
        <f t="shared" si="1250"/>
        <v>0</v>
      </c>
      <c r="V2463" s="39">
        <f t="shared" si="1250"/>
        <v>0</v>
      </c>
      <c r="W2463" s="39">
        <f t="shared" si="1250"/>
        <v>0</v>
      </c>
      <c r="X2463" s="39">
        <f t="shared" si="1250"/>
        <v>0</v>
      </c>
      <c r="Y2463" s="39">
        <f t="shared" si="1250"/>
        <v>0</v>
      </c>
      <c r="Z2463" s="39">
        <f t="shared" si="1250"/>
        <v>0</v>
      </c>
      <c r="AA2463" s="39">
        <f t="shared" si="1250"/>
        <v>0</v>
      </c>
      <c r="AB2463" s="40" t="e">
        <f t="shared" si="1244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137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1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2">SUM(M2468:Y2468)</f>
        <v>0</v>
      </c>
      <c r="AA2468" s="31">
        <f>D2468-Z2468</f>
        <v>0</v>
      </c>
      <c r="AB2468" s="37" t="e">
        <f t="shared" si="1251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2"/>
        <v>0</v>
      </c>
      <c r="AA2469" s="31">
        <f>D2469-Z2469</f>
        <v>0</v>
      </c>
      <c r="AB2469" s="37" t="e">
        <f t="shared" si="1251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2"/>
        <v>0</v>
      </c>
      <c r="AA2470" s="31">
        <f>D2470-Z2470</f>
        <v>0</v>
      </c>
      <c r="AB2470" s="37" t="e">
        <f t="shared" si="1251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3">SUM(B2467:B2470)</f>
        <v>0</v>
      </c>
      <c r="C2471" s="39">
        <f t="shared" si="1253"/>
        <v>0</v>
      </c>
      <c r="D2471" s="39">
        <f>SUM(D2467:D2470)</f>
        <v>0</v>
      </c>
      <c r="E2471" s="39">
        <f t="shared" ref="E2471:AA2471" si="1254">SUM(E2467:E2470)</f>
        <v>0</v>
      </c>
      <c r="F2471" s="39">
        <f t="shared" si="1254"/>
        <v>0</v>
      </c>
      <c r="G2471" s="39">
        <f t="shared" si="1254"/>
        <v>0</v>
      </c>
      <c r="H2471" s="39">
        <f t="shared" si="1254"/>
        <v>0</v>
      </c>
      <c r="I2471" s="39">
        <f t="shared" si="1254"/>
        <v>0</v>
      </c>
      <c r="J2471" s="39">
        <f t="shared" si="1254"/>
        <v>0</v>
      </c>
      <c r="K2471" s="39">
        <f t="shared" si="1254"/>
        <v>0</v>
      </c>
      <c r="L2471" s="39">
        <f t="shared" si="1254"/>
        <v>0</v>
      </c>
      <c r="M2471" s="39">
        <f t="shared" si="1254"/>
        <v>0</v>
      </c>
      <c r="N2471" s="39">
        <f t="shared" si="1254"/>
        <v>0</v>
      </c>
      <c r="O2471" s="39">
        <f t="shared" si="1254"/>
        <v>0</v>
      </c>
      <c r="P2471" s="39">
        <f t="shared" si="1254"/>
        <v>0</v>
      </c>
      <c r="Q2471" s="39">
        <f t="shared" si="1254"/>
        <v>0</v>
      </c>
      <c r="R2471" s="39">
        <f t="shared" si="1254"/>
        <v>0</v>
      </c>
      <c r="S2471" s="39">
        <f t="shared" si="1254"/>
        <v>0</v>
      </c>
      <c r="T2471" s="39">
        <f t="shared" si="1254"/>
        <v>0</v>
      </c>
      <c r="U2471" s="39">
        <f t="shared" si="1254"/>
        <v>0</v>
      </c>
      <c r="V2471" s="39">
        <f t="shared" si="1254"/>
        <v>0</v>
      </c>
      <c r="W2471" s="39">
        <f t="shared" si="1254"/>
        <v>0</v>
      </c>
      <c r="X2471" s="39">
        <f t="shared" si="1254"/>
        <v>0</v>
      </c>
      <c r="Y2471" s="39">
        <f t="shared" si="1254"/>
        <v>0</v>
      </c>
      <c r="Z2471" s="39">
        <f t="shared" si="1254"/>
        <v>0</v>
      </c>
      <c r="AA2471" s="39">
        <f t="shared" si="1254"/>
        <v>0</v>
      </c>
      <c r="AB2471" s="40" t="e">
        <f t="shared" si="1251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5">SUM(M2472:Y2472)</f>
        <v>0</v>
      </c>
      <c r="AA2472" s="31">
        <f>D2472-Z2472</f>
        <v>0</v>
      </c>
      <c r="AB2472" s="37" t="e">
        <f t="shared" si="1251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6">B2472+B2471</f>
        <v>0</v>
      </c>
      <c r="C2473" s="39">
        <f t="shared" si="1256"/>
        <v>0</v>
      </c>
      <c r="D2473" s="39">
        <f>D2472+D2471</f>
        <v>0</v>
      </c>
      <c r="E2473" s="39">
        <f t="shared" ref="E2473:AA2473" si="1257">E2472+E2471</f>
        <v>0</v>
      </c>
      <c r="F2473" s="39">
        <f t="shared" si="1257"/>
        <v>0</v>
      </c>
      <c r="G2473" s="39">
        <f t="shared" si="1257"/>
        <v>0</v>
      </c>
      <c r="H2473" s="39">
        <f t="shared" si="1257"/>
        <v>0</v>
      </c>
      <c r="I2473" s="39">
        <f t="shared" si="1257"/>
        <v>0</v>
      </c>
      <c r="J2473" s="39">
        <f t="shared" si="1257"/>
        <v>0</v>
      </c>
      <c r="K2473" s="39">
        <f t="shared" si="1257"/>
        <v>0</v>
      </c>
      <c r="L2473" s="39">
        <f t="shared" si="1257"/>
        <v>0</v>
      </c>
      <c r="M2473" s="39">
        <f t="shared" si="1257"/>
        <v>0</v>
      </c>
      <c r="N2473" s="39">
        <f t="shared" si="1257"/>
        <v>0</v>
      </c>
      <c r="O2473" s="39">
        <f t="shared" si="1257"/>
        <v>0</v>
      </c>
      <c r="P2473" s="39">
        <f t="shared" si="1257"/>
        <v>0</v>
      </c>
      <c r="Q2473" s="39">
        <f t="shared" si="1257"/>
        <v>0</v>
      </c>
      <c r="R2473" s="39">
        <f t="shared" si="1257"/>
        <v>0</v>
      </c>
      <c r="S2473" s="39">
        <f t="shared" si="1257"/>
        <v>0</v>
      </c>
      <c r="T2473" s="39">
        <f t="shared" si="1257"/>
        <v>0</v>
      </c>
      <c r="U2473" s="39">
        <f t="shared" si="1257"/>
        <v>0</v>
      </c>
      <c r="V2473" s="39">
        <f t="shared" si="1257"/>
        <v>0</v>
      </c>
      <c r="W2473" s="39">
        <f t="shared" si="1257"/>
        <v>0</v>
      </c>
      <c r="X2473" s="39">
        <f t="shared" si="1257"/>
        <v>0</v>
      </c>
      <c r="Y2473" s="39">
        <f t="shared" si="1257"/>
        <v>0</v>
      </c>
      <c r="Z2473" s="39">
        <f t="shared" si="1257"/>
        <v>0</v>
      </c>
      <c r="AA2473" s="39">
        <f t="shared" si="1257"/>
        <v>0</v>
      </c>
      <c r="AB2473" s="40" t="e">
        <f t="shared" si="1251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20.100000000000001" hidden="1" customHeight="1" x14ac:dyDescent="0.25">
      <c r="A2476" s="46" t="s">
        <v>138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21" hidden="1" customHeight="1" x14ac:dyDescent="0.2">
      <c r="A2477" s="36" t="s">
        <v>34</v>
      </c>
      <c r="B2477" s="31">
        <f t="shared" ref="B2477:Y2480" si="1258">B2487+B2497+B2507+B2517+B2527+B2537+B2547+B2557+B2567+B2577+B2587+B2597+B2607+B2617+B2627</f>
        <v>0</v>
      </c>
      <c r="C2477" s="31">
        <f t="shared" si="1258"/>
        <v>0</v>
      </c>
      <c r="D2477" s="31">
        <f t="shared" si="1258"/>
        <v>0</v>
      </c>
      <c r="E2477" s="31">
        <f t="shared" si="1258"/>
        <v>0</v>
      </c>
      <c r="F2477" s="31">
        <f t="shared" si="1258"/>
        <v>0</v>
      </c>
      <c r="G2477" s="31">
        <f t="shared" si="1258"/>
        <v>0</v>
      </c>
      <c r="H2477" s="31">
        <f t="shared" si="1258"/>
        <v>0</v>
      </c>
      <c r="I2477" s="31">
        <f t="shared" si="1258"/>
        <v>0</v>
      </c>
      <c r="J2477" s="31">
        <f t="shared" si="1258"/>
        <v>0</v>
      </c>
      <c r="K2477" s="31">
        <f t="shared" si="1258"/>
        <v>0</v>
      </c>
      <c r="L2477" s="31">
        <f t="shared" si="1258"/>
        <v>0</v>
      </c>
      <c r="M2477" s="31">
        <f t="shared" si="1258"/>
        <v>0</v>
      </c>
      <c r="N2477" s="31">
        <f t="shared" si="1258"/>
        <v>0</v>
      </c>
      <c r="O2477" s="31">
        <f t="shared" si="1258"/>
        <v>0</v>
      </c>
      <c r="P2477" s="31">
        <f t="shared" si="1258"/>
        <v>0</v>
      </c>
      <c r="Q2477" s="31">
        <f t="shared" si="1258"/>
        <v>0</v>
      </c>
      <c r="R2477" s="31">
        <f t="shared" si="1258"/>
        <v>0</v>
      </c>
      <c r="S2477" s="31">
        <f t="shared" si="1258"/>
        <v>0</v>
      </c>
      <c r="T2477" s="31">
        <f t="shared" si="1258"/>
        <v>0</v>
      </c>
      <c r="U2477" s="31">
        <f t="shared" si="1258"/>
        <v>0</v>
      </c>
      <c r="V2477" s="31">
        <f t="shared" si="1258"/>
        <v>0</v>
      </c>
      <c r="W2477" s="31">
        <f t="shared" si="1258"/>
        <v>0</v>
      </c>
      <c r="X2477" s="31">
        <f t="shared" si="1258"/>
        <v>0</v>
      </c>
      <c r="Y2477" s="31">
        <f t="shared" si="1258"/>
        <v>0</v>
      </c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22.35" hidden="1" customHeight="1" x14ac:dyDescent="0.2">
      <c r="A2478" s="36" t="s">
        <v>35</v>
      </c>
      <c r="B2478" s="31">
        <f t="shared" si="1258"/>
        <v>0</v>
      </c>
      <c r="C2478" s="31">
        <f t="shared" si="1258"/>
        <v>0</v>
      </c>
      <c r="D2478" s="31">
        <f t="shared" si="1258"/>
        <v>0</v>
      </c>
      <c r="E2478" s="31">
        <f t="shared" si="1258"/>
        <v>0</v>
      </c>
      <c r="F2478" s="31">
        <f t="shared" si="1258"/>
        <v>0</v>
      </c>
      <c r="G2478" s="31">
        <f t="shared" si="1258"/>
        <v>0</v>
      </c>
      <c r="H2478" s="31">
        <f t="shared" si="1258"/>
        <v>0</v>
      </c>
      <c r="I2478" s="31">
        <f t="shared" si="1258"/>
        <v>0</v>
      </c>
      <c r="J2478" s="31">
        <f t="shared" si="1258"/>
        <v>0</v>
      </c>
      <c r="K2478" s="31">
        <f t="shared" si="1258"/>
        <v>0</v>
      </c>
      <c r="L2478" s="31">
        <f t="shared" si="1258"/>
        <v>0</v>
      </c>
      <c r="M2478" s="31">
        <f t="shared" si="1258"/>
        <v>0</v>
      </c>
      <c r="N2478" s="31">
        <f t="shared" si="1258"/>
        <v>0</v>
      </c>
      <c r="O2478" s="31">
        <f t="shared" si="1258"/>
        <v>0</v>
      </c>
      <c r="P2478" s="31">
        <f t="shared" si="1258"/>
        <v>0</v>
      </c>
      <c r="Q2478" s="31">
        <f t="shared" si="1258"/>
        <v>0</v>
      </c>
      <c r="R2478" s="31">
        <f t="shared" si="1258"/>
        <v>0</v>
      </c>
      <c r="S2478" s="31">
        <f t="shared" si="1258"/>
        <v>0</v>
      </c>
      <c r="T2478" s="31">
        <f t="shared" si="1258"/>
        <v>0</v>
      </c>
      <c r="U2478" s="31">
        <f t="shared" si="1258"/>
        <v>0</v>
      </c>
      <c r="V2478" s="31">
        <f t="shared" si="1258"/>
        <v>0</v>
      </c>
      <c r="W2478" s="31">
        <f t="shared" si="1258"/>
        <v>0</v>
      </c>
      <c r="X2478" s="31">
        <f t="shared" si="1258"/>
        <v>0</v>
      </c>
      <c r="Y2478" s="31">
        <f t="shared" si="1258"/>
        <v>0</v>
      </c>
      <c r="Z2478" s="31">
        <f t="shared" ref="Z2478:Z2480" si="1259">SUM(M2478:Y2478)</f>
        <v>0</v>
      </c>
      <c r="AA2478" s="31">
        <f>D2478-Z2478</f>
        <v>0</v>
      </c>
      <c r="AB2478" s="37" t="e">
        <f>Z2478/D2478</f>
        <v>#DIV/0!</v>
      </c>
      <c r="AC2478" s="32"/>
    </row>
    <row r="2479" spans="1:29" s="33" customFormat="1" ht="23.1" hidden="1" customHeight="1" x14ac:dyDescent="0.2">
      <c r="A2479" s="36" t="s">
        <v>36</v>
      </c>
      <c r="B2479" s="31">
        <f t="shared" si="1258"/>
        <v>0</v>
      </c>
      <c r="C2479" s="31">
        <f t="shared" si="1258"/>
        <v>0</v>
      </c>
      <c r="D2479" s="31">
        <f t="shared" si="1258"/>
        <v>0</v>
      </c>
      <c r="E2479" s="31">
        <f t="shared" si="1258"/>
        <v>0</v>
      </c>
      <c r="F2479" s="31">
        <f t="shared" si="1258"/>
        <v>0</v>
      </c>
      <c r="G2479" s="31">
        <f t="shared" si="1258"/>
        <v>0</v>
      </c>
      <c r="H2479" s="31">
        <f t="shared" si="1258"/>
        <v>0</v>
      </c>
      <c r="I2479" s="31">
        <f t="shared" si="1258"/>
        <v>0</v>
      </c>
      <c r="J2479" s="31">
        <f t="shared" si="1258"/>
        <v>0</v>
      </c>
      <c r="K2479" s="31">
        <f t="shared" si="1258"/>
        <v>0</v>
      </c>
      <c r="L2479" s="31">
        <f t="shared" si="1258"/>
        <v>0</v>
      </c>
      <c r="M2479" s="31">
        <f t="shared" si="1258"/>
        <v>0</v>
      </c>
      <c r="N2479" s="31">
        <f t="shared" si="1258"/>
        <v>0</v>
      </c>
      <c r="O2479" s="31">
        <f t="shared" si="1258"/>
        <v>0</v>
      </c>
      <c r="P2479" s="31">
        <f t="shared" si="1258"/>
        <v>0</v>
      </c>
      <c r="Q2479" s="31">
        <f t="shared" si="1258"/>
        <v>0</v>
      </c>
      <c r="R2479" s="31">
        <f t="shared" si="1258"/>
        <v>0</v>
      </c>
      <c r="S2479" s="31">
        <f t="shared" si="1258"/>
        <v>0</v>
      </c>
      <c r="T2479" s="31">
        <f t="shared" si="1258"/>
        <v>0</v>
      </c>
      <c r="U2479" s="31">
        <f t="shared" si="1258"/>
        <v>0</v>
      </c>
      <c r="V2479" s="31">
        <f t="shared" si="1258"/>
        <v>0</v>
      </c>
      <c r="W2479" s="31">
        <f t="shared" si="1258"/>
        <v>0</v>
      </c>
      <c r="X2479" s="31">
        <f t="shared" si="1258"/>
        <v>0</v>
      </c>
      <c r="Y2479" s="31">
        <f t="shared" si="1258"/>
        <v>0</v>
      </c>
      <c r="Z2479" s="31">
        <f t="shared" si="1259"/>
        <v>0</v>
      </c>
      <c r="AA2479" s="31">
        <f>D2479-Z2479</f>
        <v>0</v>
      </c>
      <c r="AB2479" s="37"/>
      <c r="AC2479" s="32"/>
    </row>
    <row r="2480" spans="1:29" s="33" customFormat="1" ht="24.6" hidden="1" customHeight="1" x14ac:dyDescent="0.2">
      <c r="A2480" s="36" t="s">
        <v>37</v>
      </c>
      <c r="B2480" s="31">
        <f t="shared" si="1258"/>
        <v>0</v>
      </c>
      <c r="C2480" s="31">
        <f t="shared" si="1258"/>
        <v>0</v>
      </c>
      <c r="D2480" s="31">
        <f t="shared" si="1258"/>
        <v>0</v>
      </c>
      <c r="E2480" s="31">
        <f t="shared" si="1258"/>
        <v>0</v>
      </c>
      <c r="F2480" s="31">
        <f t="shared" si="1258"/>
        <v>0</v>
      </c>
      <c r="G2480" s="31">
        <f t="shared" si="1258"/>
        <v>0</v>
      </c>
      <c r="H2480" s="31">
        <f t="shared" si="1258"/>
        <v>0</v>
      </c>
      <c r="I2480" s="31">
        <f t="shared" si="1258"/>
        <v>0</v>
      </c>
      <c r="J2480" s="31">
        <f t="shared" si="1258"/>
        <v>0</v>
      </c>
      <c r="K2480" s="31">
        <f t="shared" si="1258"/>
        <v>0</v>
      </c>
      <c r="L2480" s="31">
        <f t="shared" si="1258"/>
        <v>0</v>
      </c>
      <c r="M2480" s="31">
        <f t="shared" si="1258"/>
        <v>0</v>
      </c>
      <c r="N2480" s="31">
        <f t="shared" si="1258"/>
        <v>0</v>
      </c>
      <c r="O2480" s="31">
        <f t="shared" si="1258"/>
        <v>0</v>
      </c>
      <c r="P2480" s="31">
        <f t="shared" si="1258"/>
        <v>0</v>
      </c>
      <c r="Q2480" s="31">
        <f t="shared" si="1258"/>
        <v>0</v>
      </c>
      <c r="R2480" s="31">
        <f t="shared" si="1258"/>
        <v>0</v>
      </c>
      <c r="S2480" s="31">
        <f t="shared" si="1258"/>
        <v>0</v>
      </c>
      <c r="T2480" s="31">
        <f t="shared" si="1258"/>
        <v>0</v>
      </c>
      <c r="U2480" s="31">
        <f t="shared" si="1258"/>
        <v>0</v>
      </c>
      <c r="V2480" s="31">
        <f t="shared" si="1258"/>
        <v>0</v>
      </c>
      <c r="W2480" s="31">
        <f t="shared" si="1258"/>
        <v>0</v>
      </c>
      <c r="X2480" s="31">
        <f t="shared" si="1258"/>
        <v>0</v>
      </c>
      <c r="Y2480" s="31">
        <f t="shared" si="1258"/>
        <v>0</v>
      </c>
      <c r="Z2480" s="31">
        <f t="shared" si="1259"/>
        <v>0</v>
      </c>
      <c r="AA2480" s="31">
        <f>D2480-Z2480</f>
        <v>0</v>
      </c>
      <c r="AB2480" s="37" t="e">
        <f>Z2480/D2480</f>
        <v>#DIV/0!</v>
      </c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60">SUM(B2477:B2480)</f>
        <v>0</v>
      </c>
      <c r="C2481" s="39">
        <f t="shared" si="1260"/>
        <v>0</v>
      </c>
      <c r="D2481" s="39">
        <f>SUM(D2477:D2480)</f>
        <v>0</v>
      </c>
      <c r="E2481" s="39">
        <f t="shared" ref="E2481:AA2481" si="1261">SUM(E2477:E2480)</f>
        <v>0</v>
      </c>
      <c r="F2481" s="39">
        <f t="shared" si="1261"/>
        <v>0</v>
      </c>
      <c r="G2481" s="39">
        <f t="shared" si="1261"/>
        <v>0</v>
      </c>
      <c r="H2481" s="39">
        <f t="shared" si="1261"/>
        <v>0</v>
      </c>
      <c r="I2481" s="39">
        <f t="shared" si="1261"/>
        <v>0</v>
      </c>
      <c r="J2481" s="39">
        <f t="shared" si="1261"/>
        <v>0</v>
      </c>
      <c r="K2481" s="39">
        <f t="shared" si="1261"/>
        <v>0</v>
      </c>
      <c r="L2481" s="39">
        <f t="shared" si="1261"/>
        <v>0</v>
      </c>
      <c r="M2481" s="39">
        <f t="shared" si="1261"/>
        <v>0</v>
      </c>
      <c r="N2481" s="39">
        <f t="shared" si="1261"/>
        <v>0</v>
      </c>
      <c r="O2481" s="39">
        <f t="shared" si="1261"/>
        <v>0</v>
      </c>
      <c r="P2481" s="39">
        <f t="shared" si="1261"/>
        <v>0</v>
      </c>
      <c r="Q2481" s="39">
        <f t="shared" si="1261"/>
        <v>0</v>
      </c>
      <c r="R2481" s="39">
        <f t="shared" si="1261"/>
        <v>0</v>
      </c>
      <c r="S2481" s="39">
        <f t="shared" si="1261"/>
        <v>0</v>
      </c>
      <c r="T2481" s="39">
        <f t="shared" si="1261"/>
        <v>0</v>
      </c>
      <c r="U2481" s="39">
        <f t="shared" si="1261"/>
        <v>0</v>
      </c>
      <c r="V2481" s="39">
        <f t="shared" si="1261"/>
        <v>0</v>
      </c>
      <c r="W2481" s="39">
        <f t="shared" si="1261"/>
        <v>0</v>
      </c>
      <c r="X2481" s="39">
        <f t="shared" si="1261"/>
        <v>0</v>
      </c>
      <c r="Y2481" s="39">
        <f t="shared" si="1261"/>
        <v>0</v>
      </c>
      <c r="Z2481" s="39">
        <f t="shared" si="1261"/>
        <v>0</v>
      </c>
      <c r="AA2481" s="39">
        <f t="shared" si="1261"/>
        <v>0</v>
      </c>
      <c r="AB2481" s="40" t="e">
        <f>Z2481/D2481</f>
        <v>#DIV/0!</v>
      </c>
      <c r="AC2481" s="32"/>
    </row>
    <row r="2482" spans="1:29" s="33" customFormat="1" ht="18" hidden="1" customHeight="1" x14ac:dyDescent="0.25">
      <c r="A2482" s="41" t="s">
        <v>39</v>
      </c>
      <c r="B2482" s="31">
        <f t="shared" ref="B2482:Y2482" si="1262">B2492+B2502+B2512+B2522+B2532+B2542+B2552+B2562+B2572+B2582+B2592+B2602+B2612+B2622+B2632</f>
        <v>0</v>
      </c>
      <c r="C2482" s="31">
        <f t="shared" si="1262"/>
        <v>0</v>
      </c>
      <c r="D2482" s="31">
        <f t="shared" si="1262"/>
        <v>0</v>
      </c>
      <c r="E2482" s="31">
        <f t="shared" si="1262"/>
        <v>0</v>
      </c>
      <c r="F2482" s="31">
        <f t="shared" si="1262"/>
        <v>0</v>
      </c>
      <c r="G2482" s="31">
        <f t="shared" si="1262"/>
        <v>0</v>
      </c>
      <c r="H2482" s="31">
        <f t="shared" si="1262"/>
        <v>0</v>
      </c>
      <c r="I2482" s="31">
        <f t="shared" si="1262"/>
        <v>0</v>
      </c>
      <c r="J2482" s="31">
        <f t="shared" si="1262"/>
        <v>0</v>
      </c>
      <c r="K2482" s="31">
        <f t="shared" si="1262"/>
        <v>0</v>
      </c>
      <c r="L2482" s="31">
        <f t="shared" si="1262"/>
        <v>0</v>
      </c>
      <c r="M2482" s="31">
        <f t="shared" si="1262"/>
        <v>0</v>
      </c>
      <c r="N2482" s="31">
        <f t="shared" si="1262"/>
        <v>0</v>
      </c>
      <c r="O2482" s="31">
        <f t="shared" si="1262"/>
        <v>0</v>
      </c>
      <c r="P2482" s="31">
        <f t="shared" si="1262"/>
        <v>0</v>
      </c>
      <c r="Q2482" s="31">
        <f t="shared" si="1262"/>
        <v>0</v>
      </c>
      <c r="R2482" s="31">
        <f t="shared" si="1262"/>
        <v>0</v>
      </c>
      <c r="S2482" s="31">
        <f t="shared" si="1262"/>
        <v>0</v>
      </c>
      <c r="T2482" s="31">
        <f t="shared" si="1262"/>
        <v>0</v>
      </c>
      <c r="U2482" s="31">
        <f t="shared" si="1262"/>
        <v>0</v>
      </c>
      <c r="V2482" s="31">
        <f t="shared" si="1262"/>
        <v>0</v>
      </c>
      <c r="W2482" s="31">
        <f t="shared" si="1262"/>
        <v>0</v>
      </c>
      <c r="X2482" s="31">
        <f t="shared" si="1262"/>
        <v>0</v>
      </c>
      <c r="Y2482" s="31">
        <f t="shared" si="1262"/>
        <v>0</v>
      </c>
      <c r="Z2482" s="31">
        <f t="shared" ref="Z2482" si="1263">SUM(M2482:Y2482)</f>
        <v>0</v>
      </c>
      <c r="AA2482" s="31">
        <f>D2482-Z2482</f>
        <v>0</v>
      </c>
      <c r="AB2482" s="37"/>
      <c r="AC2482" s="32"/>
    </row>
    <row r="2483" spans="1:29" s="33" customFormat="1" ht="23.45" hidden="1" customHeight="1" x14ac:dyDescent="0.25">
      <c r="A2483" s="38" t="s">
        <v>40</v>
      </c>
      <c r="B2483" s="39">
        <f t="shared" ref="B2483:C2483" si="1264">B2482+B2481</f>
        <v>0</v>
      </c>
      <c r="C2483" s="39">
        <f t="shared" si="1264"/>
        <v>0</v>
      </c>
      <c r="D2483" s="39">
        <f>D2482+D2481</f>
        <v>0</v>
      </c>
      <c r="E2483" s="39">
        <f t="shared" ref="E2483:AA2483" si="1265">E2482+E2481</f>
        <v>0</v>
      </c>
      <c r="F2483" s="39">
        <f t="shared" si="1265"/>
        <v>0</v>
      </c>
      <c r="G2483" s="39">
        <f t="shared" si="1265"/>
        <v>0</v>
      </c>
      <c r="H2483" s="39">
        <f t="shared" si="1265"/>
        <v>0</v>
      </c>
      <c r="I2483" s="39">
        <f t="shared" si="1265"/>
        <v>0</v>
      </c>
      <c r="J2483" s="39">
        <f t="shared" si="1265"/>
        <v>0</v>
      </c>
      <c r="K2483" s="39">
        <f t="shared" si="1265"/>
        <v>0</v>
      </c>
      <c r="L2483" s="39">
        <f t="shared" si="1265"/>
        <v>0</v>
      </c>
      <c r="M2483" s="39">
        <f t="shared" si="1265"/>
        <v>0</v>
      </c>
      <c r="N2483" s="39">
        <f t="shared" si="1265"/>
        <v>0</v>
      </c>
      <c r="O2483" s="39">
        <f t="shared" si="1265"/>
        <v>0</v>
      </c>
      <c r="P2483" s="39">
        <f t="shared" si="1265"/>
        <v>0</v>
      </c>
      <c r="Q2483" s="39">
        <f t="shared" si="1265"/>
        <v>0</v>
      </c>
      <c r="R2483" s="39">
        <f t="shared" si="1265"/>
        <v>0</v>
      </c>
      <c r="S2483" s="39">
        <f t="shared" si="1265"/>
        <v>0</v>
      </c>
      <c r="T2483" s="39">
        <f t="shared" si="1265"/>
        <v>0</v>
      </c>
      <c r="U2483" s="39">
        <f t="shared" si="1265"/>
        <v>0</v>
      </c>
      <c r="V2483" s="39">
        <f t="shared" si="1265"/>
        <v>0</v>
      </c>
      <c r="W2483" s="39">
        <f t="shared" si="1265"/>
        <v>0</v>
      </c>
      <c r="X2483" s="39">
        <f t="shared" si="1265"/>
        <v>0</v>
      </c>
      <c r="Y2483" s="39">
        <f t="shared" si="1265"/>
        <v>0</v>
      </c>
      <c r="Z2483" s="39">
        <f t="shared" si="1265"/>
        <v>0</v>
      </c>
      <c r="AA2483" s="39">
        <f t="shared" si="1265"/>
        <v>0</v>
      </c>
      <c r="AB2483" s="40" t="e">
        <f>Z2483/D2483</f>
        <v>#DIV/0!</v>
      </c>
      <c r="AC2483" s="42"/>
    </row>
    <row r="2484" spans="1:29" s="33" customFormat="1" ht="23.4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46" t="s">
        <v>137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" hidden="1" customHeight="1" x14ac:dyDescent="0.2">
      <c r="A2486" s="43"/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8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18" hidden="1" customHeight="1" x14ac:dyDescent="0.2">
      <c r="A2488" s="36" t="s">
        <v>35</v>
      </c>
      <c r="B2488" s="31">
        <f>[1]consoCURRENT!E49707</f>
        <v>0</v>
      </c>
      <c r="C2488" s="31">
        <f>[1]consoCURRENT!F49707</f>
        <v>0</v>
      </c>
      <c r="D2488" s="31">
        <f>[1]consoCURRENT!G49707</f>
        <v>0</v>
      </c>
      <c r="E2488" s="31">
        <f>[1]consoCURRENT!H49707</f>
        <v>0</v>
      </c>
      <c r="F2488" s="31">
        <f>[1]consoCURRENT!I49707</f>
        <v>0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0</v>
      </c>
      <c r="K2488" s="31">
        <f>[1]consoCURRENT!N49707</f>
        <v>0</v>
      </c>
      <c r="L2488" s="31">
        <f>[1]consoCURRENT!O49707</f>
        <v>0</v>
      </c>
      <c r="M2488" s="31">
        <f>[1]consoCURRENT!P49707</f>
        <v>0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66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18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66"/>
        <v>0</v>
      </c>
      <c r="AA2489" s="31">
        <f>D2489-Z2489</f>
        <v>0</v>
      </c>
      <c r="AB2489" s="37"/>
      <c r="AC2489" s="32"/>
    </row>
    <row r="2490" spans="1:29" s="33" customFormat="1" ht="18" hidden="1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66"/>
        <v>0</v>
      </c>
      <c r="AA2490" s="31">
        <f>D2490-Z2490</f>
        <v>0</v>
      </c>
      <c r="AB2490" s="37" t="e">
        <f>Z2490/D2490</f>
        <v>#DIV/0!</v>
      </c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7">SUM(B2487:B2490)</f>
        <v>0</v>
      </c>
      <c r="C2491" s="39">
        <f t="shared" si="1267"/>
        <v>0</v>
      </c>
      <c r="D2491" s="39">
        <f>SUM(D2487:D2490)</f>
        <v>0</v>
      </c>
      <c r="E2491" s="39">
        <f t="shared" ref="E2491:AA2491" si="1268">SUM(E2487:E2490)</f>
        <v>0</v>
      </c>
      <c r="F2491" s="39">
        <f t="shared" si="1268"/>
        <v>0</v>
      </c>
      <c r="G2491" s="39">
        <f t="shared" si="1268"/>
        <v>0</v>
      </c>
      <c r="H2491" s="39">
        <f t="shared" si="1268"/>
        <v>0</v>
      </c>
      <c r="I2491" s="39">
        <f t="shared" si="1268"/>
        <v>0</v>
      </c>
      <c r="J2491" s="39">
        <f t="shared" si="1268"/>
        <v>0</v>
      </c>
      <c r="K2491" s="39">
        <f t="shared" si="1268"/>
        <v>0</v>
      </c>
      <c r="L2491" s="39">
        <f t="shared" si="1268"/>
        <v>0</v>
      </c>
      <c r="M2491" s="39">
        <f t="shared" si="1268"/>
        <v>0</v>
      </c>
      <c r="N2491" s="39">
        <f t="shared" si="1268"/>
        <v>0</v>
      </c>
      <c r="O2491" s="39">
        <f t="shared" si="1268"/>
        <v>0</v>
      </c>
      <c r="P2491" s="39">
        <f t="shared" si="1268"/>
        <v>0</v>
      </c>
      <c r="Q2491" s="39">
        <f t="shared" si="1268"/>
        <v>0</v>
      </c>
      <c r="R2491" s="39">
        <f t="shared" si="1268"/>
        <v>0</v>
      </c>
      <c r="S2491" s="39">
        <f t="shared" si="1268"/>
        <v>0</v>
      </c>
      <c r="T2491" s="39">
        <f t="shared" si="1268"/>
        <v>0</v>
      </c>
      <c r="U2491" s="39">
        <f t="shared" si="1268"/>
        <v>0</v>
      </c>
      <c r="V2491" s="39">
        <f t="shared" si="1268"/>
        <v>0</v>
      </c>
      <c r="W2491" s="39">
        <f t="shared" si="1268"/>
        <v>0</v>
      </c>
      <c r="X2491" s="39">
        <f t="shared" si="1268"/>
        <v>0</v>
      </c>
      <c r="Y2491" s="39">
        <f t="shared" si="1268"/>
        <v>0</v>
      </c>
      <c r="Z2491" s="39">
        <f t="shared" si="1268"/>
        <v>0</v>
      </c>
      <c r="AA2491" s="39">
        <f t="shared" si="1268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69">SUM(M2492:Y2492)</f>
        <v>0</v>
      </c>
      <c r="AA2492" s="31">
        <f>D2492-Z2492</f>
        <v>0</v>
      </c>
      <c r="AB2492" s="37" t="e">
        <f>Z2492/D2492</f>
        <v>#DIV/0!</v>
      </c>
      <c r="AC2492" s="32"/>
    </row>
    <row r="2493" spans="1:29" s="33" customFormat="1" ht="24.6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8.3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137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">
      <c r="A2496" s="73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72">SUM(M2499:Y2499)</f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6.1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28.35" hidden="1" customHeight="1" x14ac:dyDescent="0.25">
      <c r="A2505" s="72" t="s">
        <v>139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26.45" hidden="1" customHeight="1" x14ac:dyDescent="0.2">
      <c r="A2506" s="73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78"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78"/>
        <v>0</v>
      </c>
      <c r="AA2509" s="31">
        <f>D2509-Z2509</f>
        <v>0</v>
      </c>
      <c r="AB2509" s="37"/>
      <c r="AC2509" s="32"/>
    </row>
    <row r="2510" spans="1:29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7.6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45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" hidden="1" customHeight="1" x14ac:dyDescent="0.25">
      <c r="A2516" s="46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84">Z2517/D2517</f>
        <v>#DIV/0!</v>
      </c>
      <c r="AC2517" s="32"/>
    </row>
    <row r="2518" spans="1:29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85">SUM(M2518:Y2518)</f>
        <v>0</v>
      </c>
      <c r="AA2518" s="31">
        <f>D2518-Z2518</f>
        <v>0</v>
      </c>
      <c r="AB2518" s="37" t="e">
        <f t="shared" si="1284"/>
        <v>#DIV/0!</v>
      </c>
      <c r="AC2518" s="32"/>
    </row>
    <row r="2519" spans="1:29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5"/>
        <v>0</v>
      </c>
      <c r="AA2519" s="31">
        <f>D2519-Z2519</f>
        <v>0</v>
      </c>
      <c r="AB2519" s="37" t="e">
        <f t="shared" si="1284"/>
        <v>#DIV/0!</v>
      </c>
      <c r="AC2519" s="32"/>
    </row>
    <row r="2520" spans="1:29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5"/>
        <v>0</v>
      </c>
      <c r="AA2520" s="31">
        <f>D2520-Z2520</f>
        <v>0</v>
      </c>
      <c r="AB2520" s="37" t="e">
        <f t="shared" si="1284"/>
        <v>#DIV/0!</v>
      </c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6">SUM(B2517:B2520)</f>
        <v>0</v>
      </c>
      <c r="C2521" s="39">
        <f t="shared" si="1286"/>
        <v>0</v>
      </c>
      <c r="D2521" s="39">
        <f>SUM(D2517:D2520)</f>
        <v>0</v>
      </c>
      <c r="E2521" s="39">
        <f t="shared" ref="E2521:AA2521" si="1287">SUM(E2517:E2520)</f>
        <v>0</v>
      </c>
      <c r="F2521" s="39">
        <f t="shared" si="1287"/>
        <v>0</v>
      </c>
      <c r="G2521" s="39">
        <f t="shared" si="1287"/>
        <v>0</v>
      </c>
      <c r="H2521" s="39">
        <f t="shared" si="1287"/>
        <v>0</v>
      </c>
      <c r="I2521" s="39">
        <f t="shared" si="1287"/>
        <v>0</v>
      </c>
      <c r="J2521" s="39">
        <f t="shared" si="1287"/>
        <v>0</v>
      </c>
      <c r="K2521" s="39">
        <f t="shared" si="1287"/>
        <v>0</v>
      </c>
      <c r="L2521" s="39">
        <f t="shared" si="1287"/>
        <v>0</v>
      </c>
      <c r="M2521" s="39">
        <f t="shared" si="1287"/>
        <v>0</v>
      </c>
      <c r="N2521" s="39">
        <f t="shared" si="1287"/>
        <v>0</v>
      </c>
      <c r="O2521" s="39">
        <f t="shared" si="1287"/>
        <v>0</v>
      </c>
      <c r="P2521" s="39">
        <f t="shared" si="1287"/>
        <v>0</v>
      </c>
      <c r="Q2521" s="39">
        <f t="shared" si="1287"/>
        <v>0</v>
      </c>
      <c r="R2521" s="39">
        <f t="shared" si="1287"/>
        <v>0</v>
      </c>
      <c r="S2521" s="39">
        <f t="shared" si="1287"/>
        <v>0</v>
      </c>
      <c r="T2521" s="39">
        <f t="shared" si="1287"/>
        <v>0</v>
      </c>
      <c r="U2521" s="39">
        <f t="shared" si="1287"/>
        <v>0</v>
      </c>
      <c r="V2521" s="39">
        <f t="shared" si="1287"/>
        <v>0</v>
      </c>
      <c r="W2521" s="39">
        <f t="shared" si="1287"/>
        <v>0</v>
      </c>
      <c r="X2521" s="39">
        <f t="shared" si="1287"/>
        <v>0</v>
      </c>
      <c r="Y2521" s="39">
        <f t="shared" si="1287"/>
        <v>0</v>
      </c>
      <c r="Z2521" s="39">
        <f t="shared" si="1287"/>
        <v>0</v>
      </c>
      <c r="AA2521" s="39">
        <f t="shared" si="1287"/>
        <v>0</v>
      </c>
      <c r="AB2521" s="40" t="e">
        <f t="shared" si="1284"/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8">SUM(M2522:Y2522)</f>
        <v>0</v>
      </c>
      <c r="AA2522" s="31">
        <f>D2522-Z2522</f>
        <v>0</v>
      </c>
      <c r="AB2522" s="37" t="e">
        <f t="shared" si="1284"/>
        <v>#DIV/0!</v>
      </c>
      <c r="AC2522" s="32"/>
    </row>
    <row r="2523" spans="1:29" s="33" customFormat="1" ht="18" hidden="1" customHeight="1" x14ac:dyDescent="0.25">
      <c r="A2523" s="38" t="s">
        <v>40</v>
      </c>
      <c r="B2523" s="39">
        <f t="shared" ref="B2523:C2523" si="1289">B2522+B2521</f>
        <v>0</v>
      </c>
      <c r="C2523" s="39">
        <f t="shared" si="1289"/>
        <v>0</v>
      </c>
      <c r="D2523" s="39">
        <f>D2522+D2521</f>
        <v>0</v>
      </c>
      <c r="E2523" s="39">
        <f t="shared" ref="E2523:AA2523" si="1290">E2522+E2521</f>
        <v>0</v>
      </c>
      <c r="F2523" s="39">
        <f t="shared" si="1290"/>
        <v>0</v>
      </c>
      <c r="G2523" s="39">
        <f t="shared" si="1290"/>
        <v>0</v>
      </c>
      <c r="H2523" s="39">
        <f t="shared" si="1290"/>
        <v>0</v>
      </c>
      <c r="I2523" s="39">
        <f t="shared" si="1290"/>
        <v>0</v>
      </c>
      <c r="J2523" s="39">
        <f t="shared" si="1290"/>
        <v>0</v>
      </c>
      <c r="K2523" s="39">
        <f t="shared" si="1290"/>
        <v>0</v>
      </c>
      <c r="L2523" s="39">
        <f t="shared" si="1290"/>
        <v>0</v>
      </c>
      <c r="M2523" s="39">
        <f t="shared" si="1290"/>
        <v>0</v>
      </c>
      <c r="N2523" s="39">
        <f t="shared" si="1290"/>
        <v>0</v>
      </c>
      <c r="O2523" s="39">
        <f t="shared" si="1290"/>
        <v>0</v>
      </c>
      <c r="P2523" s="39">
        <f t="shared" si="1290"/>
        <v>0</v>
      </c>
      <c r="Q2523" s="39">
        <f t="shared" si="1290"/>
        <v>0</v>
      </c>
      <c r="R2523" s="39">
        <f t="shared" si="1290"/>
        <v>0</v>
      </c>
      <c r="S2523" s="39">
        <f t="shared" si="1290"/>
        <v>0</v>
      </c>
      <c r="T2523" s="39">
        <f t="shared" si="1290"/>
        <v>0</v>
      </c>
      <c r="U2523" s="39">
        <f t="shared" si="1290"/>
        <v>0</v>
      </c>
      <c r="V2523" s="39">
        <f t="shared" si="1290"/>
        <v>0</v>
      </c>
      <c r="W2523" s="39">
        <f t="shared" si="1290"/>
        <v>0</v>
      </c>
      <c r="X2523" s="39">
        <f t="shared" si="1290"/>
        <v>0</v>
      </c>
      <c r="Y2523" s="39">
        <f t="shared" si="1290"/>
        <v>0</v>
      </c>
      <c r="Z2523" s="39">
        <f t="shared" si="1290"/>
        <v>0</v>
      </c>
      <c r="AA2523" s="39">
        <f t="shared" si="1290"/>
        <v>0</v>
      </c>
      <c r="AB2523" s="40" t="e">
        <f t="shared" si="1284"/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1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2">SUM(M2528:Y2528)</f>
        <v>0</v>
      </c>
      <c r="AA2528" s="31">
        <f>D2528-Z2528</f>
        <v>0</v>
      </c>
      <c r="AB2528" s="37" t="e">
        <f t="shared" si="1291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2"/>
        <v>0</v>
      </c>
      <c r="AA2529" s="31">
        <f>D2529-Z2529</f>
        <v>0</v>
      </c>
      <c r="AB2529" s="37" t="e">
        <f t="shared" si="1291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2"/>
        <v>0</v>
      </c>
      <c r="AA2530" s="31">
        <f>D2530-Z2530</f>
        <v>0</v>
      </c>
      <c r="AB2530" s="37" t="e">
        <f t="shared" si="1291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3">SUM(B2527:B2530)</f>
        <v>0</v>
      </c>
      <c r="C2531" s="39">
        <f t="shared" si="1293"/>
        <v>0</v>
      </c>
      <c r="D2531" s="39">
        <f>SUM(D2527:D2530)</f>
        <v>0</v>
      </c>
      <c r="E2531" s="39">
        <f t="shared" ref="E2531:AA2531" si="1294">SUM(E2527:E2530)</f>
        <v>0</v>
      </c>
      <c r="F2531" s="39">
        <f t="shared" si="1294"/>
        <v>0</v>
      </c>
      <c r="G2531" s="39">
        <f t="shared" si="1294"/>
        <v>0</v>
      </c>
      <c r="H2531" s="39">
        <f t="shared" si="1294"/>
        <v>0</v>
      </c>
      <c r="I2531" s="39">
        <f t="shared" si="1294"/>
        <v>0</v>
      </c>
      <c r="J2531" s="39">
        <f t="shared" si="1294"/>
        <v>0</v>
      </c>
      <c r="K2531" s="39">
        <f t="shared" si="1294"/>
        <v>0</v>
      </c>
      <c r="L2531" s="39">
        <f t="shared" si="1294"/>
        <v>0</v>
      </c>
      <c r="M2531" s="39">
        <f t="shared" si="1294"/>
        <v>0</v>
      </c>
      <c r="N2531" s="39">
        <f t="shared" si="1294"/>
        <v>0</v>
      </c>
      <c r="O2531" s="39">
        <f t="shared" si="1294"/>
        <v>0</v>
      </c>
      <c r="P2531" s="39">
        <f t="shared" si="1294"/>
        <v>0</v>
      </c>
      <c r="Q2531" s="39">
        <f t="shared" si="1294"/>
        <v>0</v>
      </c>
      <c r="R2531" s="39">
        <f t="shared" si="1294"/>
        <v>0</v>
      </c>
      <c r="S2531" s="39">
        <f t="shared" si="1294"/>
        <v>0</v>
      </c>
      <c r="T2531" s="39">
        <f t="shared" si="1294"/>
        <v>0</v>
      </c>
      <c r="U2531" s="39">
        <f t="shared" si="1294"/>
        <v>0</v>
      </c>
      <c r="V2531" s="39">
        <f t="shared" si="1294"/>
        <v>0</v>
      </c>
      <c r="W2531" s="39">
        <f t="shared" si="1294"/>
        <v>0</v>
      </c>
      <c r="X2531" s="39">
        <f t="shared" si="1294"/>
        <v>0</v>
      </c>
      <c r="Y2531" s="39">
        <f t="shared" si="1294"/>
        <v>0</v>
      </c>
      <c r="Z2531" s="39">
        <f t="shared" si="1294"/>
        <v>0</v>
      </c>
      <c r="AA2531" s="39">
        <f t="shared" si="1294"/>
        <v>0</v>
      </c>
      <c r="AB2531" s="40" t="e">
        <f t="shared" si="1291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5">SUM(M2532:Y2532)</f>
        <v>0</v>
      </c>
      <c r="AA2532" s="31">
        <f>D2532-Z2532</f>
        <v>0</v>
      </c>
      <c r="AB2532" s="37" t="e">
        <f t="shared" si="1291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6">B2532+B2531</f>
        <v>0</v>
      </c>
      <c r="C2533" s="39">
        <f t="shared" si="1296"/>
        <v>0</v>
      </c>
      <c r="D2533" s="39">
        <f>D2532+D2531</f>
        <v>0</v>
      </c>
      <c r="E2533" s="39">
        <f t="shared" ref="E2533:AA2533" si="1297">E2532+E2531</f>
        <v>0</v>
      </c>
      <c r="F2533" s="39">
        <f t="shared" si="1297"/>
        <v>0</v>
      </c>
      <c r="G2533" s="39">
        <f t="shared" si="1297"/>
        <v>0</v>
      </c>
      <c r="H2533" s="39">
        <f t="shared" si="1297"/>
        <v>0</v>
      </c>
      <c r="I2533" s="39">
        <f t="shared" si="1297"/>
        <v>0</v>
      </c>
      <c r="J2533" s="39">
        <f t="shared" si="1297"/>
        <v>0</v>
      </c>
      <c r="K2533" s="39">
        <f t="shared" si="1297"/>
        <v>0</v>
      </c>
      <c r="L2533" s="39">
        <f t="shared" si="1297"/>
        <v>0</v>
      </c>
      <c r="M2533" s="39">
        <f t="shared" si="1297"/>
        <v>0</v>
      </c>
      <c r="N2533" s="39">
        <f t="shared" si="1297"/>
        <v>0</v>
      </c>
      <c r="O2533" s="39">
        <f t="shared" si="1297"/>
        <v>0</v>
      </c>
      <c r="P2533" s="39">
        <f t="shared" si="1297"/>
        <v>0</v>
      </c>
      <c r="Q2533" s="39">
        <f t="shared" si="1297"/>
        <v>0</v>
      </c>
      <c r="R2533" s="39">
        <f t="shared" si="1297"/>
        <v>0</v>
      </c>
      <c r="S2533" s="39">
        <f t="shared" si="1297"/>
        <v>0</v>
      </c>
      <c r="T2533" s="39">
        <f t="shared" si="1297"/>
        <v>0</v>
      </c>
      <c r="U2533" s="39">
        <f t="shared" si="1297"/>
        <v>0</v>
      </c>
      <c r="V2533" s="39">
        <f t="shared" si="1297"/>
        <v>0</v>
      </c>
      <c r="W2533" s="39">
        <f t="shared" si="1297"/>
        <v>0</v>
      </c>
      <c r="X2533" s="39">
        <f t="shared" si="1297"/>
        <v>0</v>
      </c>
      <c r="Y2533" s="39">
        <f t="shared" si="1297"/>
        <v>0</v>
      </c>
      <c r="Z2533" s="39">
        <f t="shared" si="1297"/>
        <v>0</v>
      </c>
      <c r="AA2533" s="39">
        <f t="shared" si="1297"/>
        <v>0</v>
      </c>
      <c r="AB2533" s="40" t="e">
        <f t="shared" si="1291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8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9">SUM(M2538:Y2538)</f>
        <v>0</v>
      </c>
      <c r="AA2538" s="31">
        <f>D2538-Z2538</f>
        <v>0</v>
      </c>
      <c r="AB2538" s="37" t="e">
        <f t="shared" si="1298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9"/>
        <v>0</v>
      </c>
      <c r="AA2539" s="31">
        <f>D2539-Z2539</f>
        <v>0</v>
      </c>
      <c r="AB2539" s="37" t="e">
        <f t="shared" si="1298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9"/>
        <v>0</v>
      </c>
      <c r="AA2540" s="31">
        <f>D2540-Z2540</f>
        <v>0</v>
      </c>
      <c r="AB2540" s="37" t="e">
        <f t="shared" si="1298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300">SUM(B2537:B2540)</f>
        <v>0</v>
      </c>
      <c r="C2541" s="39">
        <f t="shared" si="1300"/>
        <v>0</v>
      </c>
      <c r="D2541" s="39">
        <f>SUM(D2537:D2540)</f>
        <v>0</v>
      </c>
      <c r="E2541" s="39">
        <f t="shared" ref="E2541:AA2541" si="1301">SUM(E2537:E2540)</f>
        <v>0</v>
      </c>
      <c r="F2541" s="39">
        <f t="shared" si="1301"/>
        <v>0</v>
      </c>
      <c r="G2541" s="39">
        <f t="shared" si="1301"/>
        <v>0</v>
      </c>
      <c r="H2541" s="39">
        <f t="shared" si="1301"/>
        <v>0</v>
      </c>
      <c r="I2541" s="39">
        <f t="shared" si="1301"/>
        <v>0</v>
      </c>
      <c r="J2541" s="39">
        <f t="shared" si="1301"/>
        <v>0</v>
      </c>
      <c r="K2541" s="39">
        <f t="shared" si="1301"/>
        <v>0</v>
      </c>
      <c r="L2541" s="39">
        <f t="shared" si="1301"/>
        <v>0</v>
      </c>
      <c r="M2541" s="39">
        <f t="shared" si="1301"/>
        <v>0</v>
      </c>
      <c r="N2541" s="39">
        <f t="shared" si="1301"/>
        <v>0</v>
      </c>
      <c r="O2541" s="39">
        <f t="shared" si="1301"/>
        <v>0</v>
      </c>
      <c r="P2541" s="39">
        <f t="shared" si="1301"/>
        <v>0</v>
      </c>
      <c r="Q2541" s="39">
        <f t="shared" si="1301"/>
        <v>0</v>
      </c>
      <c r="R2541" s="39">
        <f t="shared" si="1301"/>
        <v>0</v>
      </c>
      <c r="S2541" s="39">
        <f t="shared" si="1301"/>
        <v>0</v>
      </c>
      <c r="T2541" s="39">
        <f t="shared" si="1301"/>
        <v>0</v>
      </c>
      <c r="U2541" s="39">
        <f t="shared" si="1301"/>
        <v>0</v>
      </c>
      <c r="V2541" s="39">
        <f t="shared" si="1301"/>
        <v>0</v>
      </c>
      <c r="W2541" s="39">
        <f t="shared" si="1301"/>
        <v>0</v>
      </c>
      <c r="X2541" s="39">
        <f t="shared" si="1301"/>
        <v>0</v>
      </c>
      <c r="Y2541" s="39">
        <f t="shared" si="1301"/>
        <v>0</v>
      </c>
      <c r="Z2541" s="39">
        <f t="shared" si="1301"/>
        <v>0</v>
      </c>
      <c r="AA2541" s="39">
        <f t="shared" si="1301"/>
        <v>0</v>
      </c>
      <c r="AB2541" s="40" t="e">
        <f t="shared" si="1298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2">SUM(M2542:Y2542)</f>
        <v>0</v>
      </c>
      <c r="AA2542" s="31">
        <f>D2542-Z2542</f>
        <v>0</v>
      </c>
      <c r="AB2542" s="37" t="e">
        <f t="shared" si="1298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3">B2542+B2541</f>
        <v>0</v>
      </c>
      <c r="C2543" s="39">
        <f t="shared" si="1303"/>
        <v>0</v>
      </c>
      <c r="D2543" s="39">
        <f>D2542+D2541</f>
        <v>0</v>
      </c>
      <c r="E2543" s="39">
        <f t="shared" ref="E2543:AA2543" si="1304">E2542+E2541</f>
        <v>0</v>
      </c>
      <c r="F2543" s="39">
        <f t="shared" si="1304"/>
        <v>0</v>
      </c>
      <c r="G2543" s="39">
        <f t="shared" si="1304"/>
        <v>0</v>
      </c>
      <c r="H2543" s="39">
        <f t="shared" si="1304"/>
        <v>0</v>
      </c>
      <c r="I2543" s="39">
        <f t="shared" si="1304"/>
        <v>0</v>
      </c>
      <c r="J2543" s="39">
        <f t="shared" si="1304"/>
        <v>0</v>
      </c>
      <c r="K2543" s="39">
        <f t="shared" si="1304"/>
        <v>0</v>
      </c>
      <c r="L2543" s="39">
        <f t="shared" si="1304"/>
        <v>0</v>
      </c>
      <c r="M2543" s="39">
        <f t="shared" si="1304"/>
        <v>0</v>
      </c>
      <c r="N2543" s="39">
        <f t="shared" si="1304"/>
        <v>0</v>
      </c>
      <c r="O2543" s="39">
        <f t="shared" si="1304"/>
        <v>0</v>
      </c>
      <c r="P2543" s="39">
        <f t="shared" si="1304"/>
        <v>0</v>
      </c>
      <c r="Q2543" s="39">
        <f t="shared" si="1304"/>
        <v>0</v>
      </c>
      <c r="R2543" s="39">
        <f t="shared" si="1304"/>
        <v>0</v>
      </c>
      <c r="S2543" s="39">
        <f t="shared" si="1304"/>
        <v>0</v>
      </c>
      <c r="T2543" s="39">
        <f t="shared" si="1304"/>
        <v>0</v>
      </c>
      <c r="U2543" s="39">
        <f t="shared" si="1304"/>
        <v>0</v>
      </c>
      <c r="V2543" s="39">
        <f t="shared" si="1304"/>
        <v>0</v>
      </c>
      <c r="W2543" s="39">
        <f t="shared" si="1304"/>
        <v>0</v>
      </c>
      <c r="X2543" s="39">
        <f t="shared" si="1304"/>
        <v>0</v>
      </c>
      <c r="Y2543" s="39">
        <f t="shared" si="1304"/>
        <v>0</v>
      </c>
      <c r="Z2543" s="39">
        <f t="shared" si="1304"/>
        <v>0</v>
      </c>
      <c r="AA2543" s="39">
        <f t="shared" si="1304"/>
        <v>0</v>
      </c>
      <c r="AB2543" s="40" t="e">
        <f t="shared" si="1298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5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6">SUM(M2548:Y2548)</f>
        <v>0</v>
      </c>
      <c r="AA2548" s="31">
        <f>D2548-Z2548</f>
        <v>0</v>
      </c>
      <c r="AB2548" s="37" t="e">
        <f t="shared" si="1305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6"/>
        <v>0</v>
      </c>
      <c r="AA2549" s="31">
        <f>D2549-Z2549</f>
        <v>0</v>
      </c>
      <c r="AB2549" s="37" t="e">
        <f t="shared" si="1305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6"/>
        <v>0</v>
      </c>
      <c r="AA2550" s="31">
        <f>D2550-Z2550</f>
        <v>0</v>
      </c>
      <c r="AB2550" s="37" t="e">
        <f t="shared" si="1305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7">SUM(B2547:B2550)</f>
        <v>0</v>
      </c>
      <c r="C2551" s="39">
        <f t="shared" si="1307"/>
        <v>0</v>
      </c>
      <c r="D2551" s="39">
        <f>SUM(D2547:D2550)</f>
        <v>0</v>
      </c>
      <c r="E2551" s="39">
        <f t="shared" ref="E2551:AA2551" si="1308">SUM(E2547:E2550)</f>
        <v>0</v>
      </c>
      <c r="F2551" s="39">
        <f t="shared" si="1308"/>
        <v>0</v>
      </c>
      <c r="G2551" s="39">
        <f t="shared" si="1308"/>
        <v>0</v>
      </c>
      <c r="H2551" s="39">
        <f t="shared" si="1308"/>
        <v>0</v>
      </c>
      <c r="I2551" s="39">
        <f t="shared" si="1308"/>
        <v>0</v>
      </c>
      <c r="J2551" s="39">
        <f t="shared" si="1308"/>
        <v>0</v>
      </c>
      <c r="K2551" s="39">
        <f t="shared" si="1308"/>
        <v>0</v>
      </c>
      <c r="L2551" s="39">
        <f t="shared" si="1308"/>
        <v>0</v>
      </c>
      <c r="M2551" s="39">
        <f t="shared" si="1308"/>
        <v>0</v>
      </c>
      <c r="N2551" s="39">
        <f t="shared" si="1308"/>
        <v>0</v>
      </c>
      <c r="O2551" s="39">
        <f t="shared" si="1308"/>
        <v>0</v>
      </c>
      <c r="P2551" s="39">
        <f t="shared" si="1308"/>
        <v>0</v>
      </c>
      <c r="Q2551" s="39">
        <f t="shared" si="1308"/>
        <v>0</v>
      </c>
      <c r="R2551" s="39">
        <f t="shared" si="1308"/>
        <v>0</v>
      </c>
      <c r="S2551" s="39">
        <f t="shared" si="1308"/>
        <v>0</v>
      </c>
      <c r="T2551" s="39">
        <f t="shared" si="1308"/>
        <v>0</v>
      </c>
      <c r="U2551" s="39">
        <f t="shared" si="1308"/>
        <v>0</v>
      </c>
      <c r="V2551" s="39">
        <f t="shared" si="1308"/>
        <v>0</v>
      </c>
      <c r="W2551" s="39">
        <f t="shared" si="1308"/>
        <v>0</v>
      </c>
      <c r="X2551" s="39">
        <f t="shared" si="1308"/>
        <v>0</v>
      </c>
      <c r="Y2551" s="39">
        <f t="shared" si="1308"/>
        <v>0</v>
      </c>
      <c r="Z2551" s="39">
        <f t="shared" si="1308"/>
        <v>0</v>
      </c>
      <c r="AA2551" s="39">
        <f t="shared" si="1308"/>
        <v>0</v>
      </c>
      <c r="AB2551" s="40" t="e">
        <f t="shared" si="1305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9">SUM(M2552:Y2552)</f>
        <v>0</v>
      </c>
      <c r="AA2552" s="31">
        <f>D2552-Z2552</f>
        <v>0</v>
      </c>
      <c r="AB2552" s="37" t="e">
        <f t="shared" si="1305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10">B2552+B2551</f>
        <v>0</v>
      </c>
      <c r="C2553" s="39">
        <f t="shared" si="1310"/>
        <v>0</v>
      </c>
      <c r="D2553" s="39">
        <f>D2552+D2551</f>
        <v>0</v>
      </c>
      <c r="E2553" s="39">
        <f t="shared" ref="E2553:AA2553" si="1311">E2552+E2551</f>
        <v>0</v>
      </c>
      <c r="F2553" s="39">
        <f t="shared" si="1311"/>
        <v>0</v>
      </c>
      <c r="G2553" s="39">
        <f t="shared" si="1311"/>
        <v>0</v>
      </c>
      <c r="H2553" s="39">
        <f t="shared" si="1311"/>
        <v>0</v>
      </c>
      <c r="I2553" s="39">
        <f t="shared" si="1311"/>
        <v>0</v>
      </c>
      <c r="J2553" s="39">
        <f t="shared" si="1311"/>
        <v>0</v>
      </c>
      <c r="K2553" s="39">
        <f t="shared" si="1311"/>
        <v>0</v>
      </c>
      <c r="L2553" s="39">
        <f t="shared" si="1311"/>
        <v>0</v>
      </c>
      <c r="M2553" s="39">
        <f t="shared" si="1311"/>
        <v>0</v>
      </c>
      <c r="N2553" s="39">
        <f t="shared" si="1311"/>
        <v>0</v>
      </c>
      <c r="O2553" s="39">
        <f t="shared" si="1311"/>
        <v>0</v>
      </c>
      <c r="P2553" s="39">
        <f t="shared" si="1311"/>
        <v>0</v>
      </c>
      <c r="Q2553" s="39">
        <f t="shared" si="1311"/>
        <v>0</v>
      </c>
      <c r="R2553" s="39">
        <f t="shared" si="1311"/>
        <v>0</v>
      </c>
      <c r="S2553" s="39">
        <f t="shared" si="1311"/>
        <v>0</v>
      </c>
      <c r="T2553" s="39">
        <f t="shared" si="1311"/>
        <v>0</v>
      </c>
      <c r="U2553" s="39">
        <f t="shared" si="1311"/>
        <v>0</v>
      </c>
      <c r="V2553" s="39">
        <f t="shared" si="1311"/>
        <v>0</v>
      </c>
      <c r="W2553" s="39">
        <f t="shared" si="1311"/>
        <v>0</v>
      </c>
      <c r="X2553" s="39">
        <f t="shared" si="1311"/>
        <v>0</v>
      </c>
      <c r="Y2553" s="39">
        <f t="shared" si="1311"/>
        <v>0</v>
      </c>
      <c r="Z2553" s="39">
        <f t="shared" si="1311"/>
        <v>0</v>
      </c>
      <c r="AA2553" s="39">
        <f t="shared" si="1311"/>
        <v>0</v>
      </c>
      <c r="AB2553" s="40" t="e">
        <f t="shared" si="1305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2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3">SUM(M2558:Y2558)</f>
        <v>0</v>
      </c>
      <c r="AA2558" s="31">
        <f>D2558-Z2558</f>
        <v>0</v>
      </c>
      <c r="AB2558" s="37" t="e">
        <f t="shared" si="1312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3"/>
        <v>0</v>
      </c>
      <c r="AA2559" s="31">
        <f>D2559-Z2559</f>
        <v>0</v>
      </c>
      <c r="AB2559" s="37" t="e">
        <f t="shared" si="1312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3"/>
        <v>0</v>
      </c>
      <c r="AA2560" s="31">
        <f>D2560-Z2560</f>
        <v>0</v>
      </c>
      <c r="AB2560" s="37" t="e">
        <f t="shared" si="1312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4">SUM(B2557:B2560)</f>
        <v>0</v>
      </c>
      <c r="C2561" s="39">
        <f t="shared" si="1314"/>
        <v>0</v>
      </c>
      <c r="D2561" s="39">
        <f>SUM(D2557:D2560)</f>
        <v>0</v>
      </c>
      <c r="E2561" s="39">
        <f t="shared" ref="E2561:AA2561" si="1315">SUM(E2557:E2560)</f>
        <v>0</v>
      </c>
      <c r="F2561" s="39">
        <f t="shared" si="1315"/>
        <v>0</v>
      </c>
      <c r="G2561" s="39">
        <f t="shared" si="1315"/>
        <v>0</v>
      </c>
      <c r="H2561" s="39">
        <f t="shared" si="1315"/>
        <v>0</v>
      </c>
      <c r="I2561" s="39">
        <f t="shared" si="1315"/>
        <v>0</v>
      </c>
      <c r="J2561" s="39">
        <f t="shared" si="1315"/>
        <v>0</v>
      </c>
      <c r="K2561" s="39">
        <f t="shared" si="1315"/>
        <v>0</v>
      </c>
      <c r="L2561" s="39">
        <f t="shared" si="1315"/>
        <v>0</v>
      </c>
      <c r="M2561" s="39">
        <f t="shared" si="1315"/>
        <v>0</v>
      </c>
      <c r="N2561" s="39">
        <f t="shared" si="1315"/>
        <v>0</v>
      </c>
      <c r="O2561" s="39">
        <f t="shared" si="1315"/>
        <v>0</v>
      </c>
      <c r="P2561" s="39">
        <f t="shared" si="1315"/>
        <v>0</v>
      </c>
      <c r="Q2561" s="39">
        <f t="shared" si="1315"/>
        <v>0</v>
      </c>
      <c r="R2561" s="39">
        <f t="shared" si="1315"/>
        <v>0</v>
      </c>
      <c r="S2561" s="39">
        <f t="shared" si="1315"/>
        <v>0</v>
      </c>
      <c r="T2561" s="39">
        <f t="shared" si="1315"/>
        <v>0</v>
      </c>
      <c r="U2561" s="39">
        <f t="shared" si="1315"/>
        <v>0</v>
      </c>
      <c r="V2561" s="39">
        <f t="shared" si="1315"/>
        <v>0</v>
      </c>
      <c r="W2561" s="39">
        <f t="shared" si="1315"/>
        <v>0</v>
      </c>
      <c r="X2561" s="39">
        <f t="shared" si="1315"/>
        <v>0</v>
      </c>
      <c r="Y2561" s="39">
        <f t="shared" si="1315"/>
        <v>0</v>
      </c>
      <c r="Z2561" s="39">
        <f t="shared" si="1315"/>
        <v>0</v>
      </c>
      <c r="AA2561" s="39">
        <f t="shared" si="1315"/>
        <v>0</v>
      </c>
      <c r="AB2561" s="40" t="e">
        <f t="shared" si="1312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6">SUM(M2562:Y2562)</f>
        <v>0</v>
      </c>
      <c r="AA2562" s="31">
        <f>D2562-Z2562</f>
        <v>0</v>
      </c>
      <c r="AB2562" s="37" t="e">
        <f t="shared" si="1312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7">B2562+B2561</f>
        <v>0</v>
      </c>
      <c r="C2563" s="39">
        <f t="shared" si="1317"/>
        <v>0</v>
      </c>
      <c r="D2563" s="39">
        <f>D2562+D2561</f>
        <v>0</v>
      </c>
      <c r="E2563" s="39">
        <f t="shared" ref="E2563:AA2563" si="1318">E2562+E2561</f>
        <v>0</v>
      </c>
      <c r="F2563" s="39">
        <f t="shared" si="1318"/>
        <v>0</v>
      </c>
      <c r="G2563" s="39">
        <f t="shared" si="1318"/>
        <v>0</v>
      </c>
      <c r="H2563" s="39">
        <f t="shared" si="1318"/>
        <v>0</v>
      </c>
      <c r="I2563" s="39">
        <f t="shared" si="1318"/>
        <v>0</v>
      </c>
      <c r="J2563" s="39">
        <f t="shared" si="1318"/>
        <v>0</v>
      </c>
      <c r="K2563" s="39">
        <f t="shared" si="1318"/>
        <v>0</v>
      </c>
      <c r="L2563" s="39">
        <f t="shared" si="1318"/>
        <v>0</v>
      </c>
      <c r="M2563" s="39">
        <f t="shared" si="1318"/>
        <v>0</v>
      </c>
      <c r="N2563" s="39">
        <f t="shared" si="1318"/>
        <v>0</v>
      </c>
      <c r="O2563" s="39">
        <f t="shared" si="1318"/>
        <v>0</v>
      </c>
      <c r="P2563" s="39">
        <f t="shared" si="1318"/>
        <v>0</v>
      </c>
      <c r="Q2563" s="39">
        <f t="shared" si="1318"/>
        <v>0</v>
      </c>
      <c r="R2563" s="39">
        <f t="shared" si="1318"/>
        <v>0</v>
      </c>
      <c r="S2563" s="39">
        <f t="shared" si="1318"/>
        <v>0</v>
      </c>
      <c r="T2563" s="39">
        <f t="shared" si="1318"/>
        <v>0</v>
      </c>
      <c r="U2563" s="39">
        <f t="shared" si="1318"/>
        <v>0</v>
      </c>
      <c r="V2563" s="39">
        <f t="shared" si="1318"/>
        <v>0</v>
      </c>
      <c r="W2563" s="39">
        <f t="shared" si="1318"/>
        <v>0</v>
      </c>
      <c r="X2563" s="39">
        <f t="shared" si="1318"/>
        <v>0</v>
      </c>
      <c r="Y2563" s="39">
        <f t="shared" si="1318"/>
        <v>0</v>
      </c>
      <c r="Z2563" s="39">
        <f t="shared" si="1318"/>
        <v>0</v>
      </c>
      <c r="AA2563" s="39">
        <f t="shared" si="1318"/>
        <v>0</v>
      </c>
      <c r="AB2563" s="40" t="e">
        <f t="shared" si="1312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9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20">SUM(M2568:Y2568)</f>
        <v>0</v>
      </c>
      <c r="AA2568" s="31">
        <f>D2568-Z2568</f>
        <v>0</v>
      </c>
      <c r="AB2568" s="37" t="e">
        <f t="shared" si="1319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20"/>
        <v>0</v>
      </c>
      <c r="AA2569" s="31">
        <f>D2569-Z2569</f>
        <v>0</v>
      </c>
      <c r="AB2569" s="37" t="e">
        <f t="shared" si="1319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20"/>
        <v>0</v>
      </c>
      <c r="AA2570" s="31">
        <f>D2570-Z2570</f>
        <v>0</v>
      </c>
      <c r="AB2570" s="37" t="e">
        <f t="shared" si="1319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1">SUM(B2567:B2570)</f>
        <v>0</v>
      </c>
      <c r="C2571" s="39">
        <f t="shared" si="1321"/>
        <v>0</v>
      </c>
      <c r="D2571" s="39">
        <f>SUM(D2567:D2570)</f>
        <v>0</v>
      </c>
      <c r="E2571" s="39">
        <f t="shared" ref="E2571:AA2571" si="1322">SUM(E2567:E2570)</f>
        <v>0</v>
      </c>
      <c r="F2571" s="39">
        <f t="shared" si="1322"/>
        <v>0</v>
      </c>
      <c r="G2571" s="39">
        <f t="shared" si="1322"/>
        <v>0</v>
      </c>
      <c r="H2571" s="39">
        <f t="shared" si="1322"/>
        <v>0</v>
      </c>
      <c r="I2571" s="39">
        <f t="shared" si="1322"/>
        <v>0</v>
      </c>
      <c r="J2571" s="39">
        <f t="shared" si="1322"/>
        <v>0</v>
      </c>
      <c r="K2571" s="39">
        <f t="shared" si="1322"/>
        <v>0</v>
      </c>
      <c r="L2571" s="39">
        <f t="shared" si="1322"/>
        <v>0</v>
      </c>
      <c r="M2571" s="39">
        <f t="shared" si="1322"/>
        <v>0</v>
      </c>
      <c r="N2571" s="39">
        <f t="shared" si="1322"/>
        <v>0</v>
      </c>
      <c r="O2571" s="39">
        <f t="shared" si="1322"/>
        <v>0</v>
      </c>
      <c r="P2571" s="39">
        <f t="shared" si="1322"/>
        <v>0</v>
      </c>
      <c r="Q2571" s="39">
        <f t="shared" si="1322"/>
        <v>0</v>
      </c>
      <c r="R2571" s="39">
        <f t="shared" si="1322"/>
        <v>0</v>
      </c>
      <c r="S2571" s="39">
        <f t="shared" si="1322"/>
        <v>0</v>
      </c>
      <c r="T2571" s="39">
        <f t="shared" si="1322"/>
        <v>0</v>
      </c>
      <c r="U2571" s="39">
        <f t="shared" si="1322"/>
        <v>0</v>
      </c>
      <c r="V2571" s="39">
        <f t="shared" si="1322"/>
        <v>0</v>
      </c>
      <c r="W2571" s="39">
        <f t="shared" si="1322"/>
        <v>0</v>
      </c>
      <c r="X2571" s="39">
        <f t="shared" si="1322"/>
        <v>0</v>
      </c>
      <c r="Y2571" s="39">
        <f t="shared" si="1322"/>
        <v>0</v>
      </c>
      <c r="Z2571" s="39">
        <f t="shared" si="1322"/>
        <v>0</v>
      </c>
      <c r="AA2571" s="39">
        <f t="shared" si="1322"/>
        <v>0</v>
      </c>
      <c r="AB2571" s="40" t="e">
        <f t="shared" si="1319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3">SUM(M2572:Y2572)</f>
        <v>0</v>
      </c>
      <c r="AA2572" s="31">
        <f>D2572-Z2572</f>
        <v>0</v>
      </c>
      <c r="AB2572" s="37" t="e">
        <f t="shared" si="1319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4">B2572+B2571</f>
        <v>0</v>
      </c>
      <c r="C2573" s="39">
        <f t="shared" si="1324"/>
        <v>0</v>
      </c>
      <c r="D2573" s="39">
        <f>D2572+D2571</f>
        <v>0</v>
      </c>
      <c r="E2573" s="39">
        <f t="shared" ref="E2573:AA2573" si="1325">E2572+E2571</f>
        <v>0</v>
      </c>
      <c r="F2573" s="39">
        <f t="shared" si="1325"/>
        <v>0</v>
      </c>
      <c r="G2573" s="39">
        <f t="shared" si="1325"/>
        <v>0</v>
      </c>
      <c r="H2573" s="39">
        <f t="shared" si="1325"/>
        <v>0</v>
      </c>
      <c r="I2573" s="39">
        <f t="shared" si="1325"/>
        <v>0</v>
      </c>
      <c r="J2573" s="39">
        <f t="shared" si="1325"/>
        <v>0</v>
      </c>
      <c r="K2573" s="39">
        <f t="shared" si="1325"/>
        <v>0</v>
      </c>
      <c r="L2573" s="39">
        <f t="shared" si="1325"/>
        <v>0</v>
      </c>
      <c r="M2573" s="39">
        <f t="shared" si="1325"/>
        <v>0</v>
      </c>
      <c r="N2573" s="39">
        <f t="shared" si="1325"/>
        <v>0</v>
      </c>
      <c r="O2573" s="39">
        <f t="shared" si="1325"/>
        <v>0</v>
      </c>
      <c r="P2573" s="39">
        <f t="shared" si="1325"/>
        <v>0</v>
      </c>
      <c r="Q2573" s="39">
        <f t="shared" si="1325"/>
        <v>0</v>
      </c>
      <c r="R2573" s="39">
        <f t="shared" si="1325"/>
        <v>0</v>
      </c>
      <c r="S2573" s="39">
        <f t="shared" si="1325"/>
        <v>0</v>
      </c>
      <c r="T2573" s="39">
        <f t="shared" si="1325"/>
        <v>0</v>
      </c>
      <c r="U2573" s="39">
        <f t="shared" si="1325"/>
        <v>0</v>
      </c>
      <c r="V2573" s="39">
        <f t="shared" si="1325"/>
        <v>0</v>
      </c>
      <c r="W2573" s="39">
        <f t="shared" si="1325"/>
        <v>0</v>
      </c>
      <c r="X2573" s="39">
        <f t="shared" si="1325"/>
        <v>0</v>
      </c>
      <c r="Y2573" s="39">
        <f t="shared" si="1325"/>
        <v>0</v>
      </c>
      <c r="Z2573" s="39">
        <f t="shared" si="1325"/>
        <v>0</v>
      </c>
      <c r="AA2573" s="39">
        <f t="shared" si="1325"/>
        <v>0</v>
      </c>
      <c r="AB2573" s="40" t="e">
        <f t="shared" si="1319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6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7">SUM(M2578:Y2578)</f>
        <v>0</v>
      </c>
      <c r="AA2578" s="31">
        <f>D2578-Z2578</f>
        <v>0</v>
      </c>
      <c r="AB2578" s="37" t="e">
        <f t="shared" si="1326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7"/>
        <v>0</v>
      </c>
      <c r="AA2579" s="31">
        <f>D2579-Z2579</f>
        <v>0</v>
      </c>
      <c r="AB2579" s="37" t="e">
        <f t="shared" si="1326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7"/>
        <v>0</v>
      </c>
      <c r="AA2580" s="31">
        <f>D2580-Z2580</f>
        <v>0</v>
      </c>
      <c r="AB2580" s="37" t="e">
        <f t="shared" si="1326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8">SUM(B2577:B2580)</f>
        <v>0</v>
      </c>
      <c r="C2581" s="39">
        <f t="shared" si="1328"/>
        <v>0</v>
      </c>
      <c r="D2581" s="39">
        <f>SUM(D2577:D2580)</f>
        <v>0</v>
      </c>
      <c r="E2581" s="39">
        <f t="shared" ref="E2581:AA2581" si="1329">SUM(E2577:E2580)</f>
        <v>0</v>
      </c>
      <c r="F2581" s="39">
        <f t="shared" si="1329"/>
        <v>0</v>
      </c>
      <c r="G2581" s="39">
        <f t="shared" si="1329"/>
        <v>0</v>
      </c>
      <c r="H2581" s="39">
        <f t="shared" si="1329"/>
        <v>0</v>
      </c>
      <c r="I2581" s="39">
        <f t="shared" si="1329"/>
        <v>0</v>
      </c>
      <c r="J2581" s="39">
        <f t="shared" si="1329"/>
        <v>0</v>
      </c>
      <c r="K2581" s="39">
        <f t="shared" si="1329"/>
        <v>0</v>
      </c>
      <c r="L2581" s="39">
        <f t="shared" si="1329"/>
        <v>0</v>
      </c>
      <c r="M2581" s="39">
        <f t="shared" si="1329"/>
        <v>0</v>
      </c>
      <c r="N2581" s="39">
        <f t="shared" si="1329"/>
        <v>0</v>
      </c>
      <c r="O2581" s="39">
        <f t="shared" si="1329"/>
        <v>0</v>
      </c>
      <c r="P2581" s="39">
        <f t="shared" si="1329"/>
        <v>0</v>
      </c>
      <c r="Q2581" s="39">
        <f t="shared" si="1329"/>
        <v>0</v>
      </c>
      <c r="R2581" s="39">
        <f t="shared" si="1329"/>
        <v>0</v>
      </c>
      <c r="S2581" s="39">
        <f t="shared" si="1329"/>
        <v>0</v>
      </c>
      <c r="T2581" s="39">
        <f t="shared" si="1329"/>
        <v>0</v>
      </c>
      <c r="U2581" s="39">
        <f t="shared" si="1329"/>
        <v>0</v>
      </c>
      <c r="V2581" s="39">
        <f t="shared" si="1329"/>
        <v>0</v>
      </c>
      <c r="W2581" s="39">
        <f t="shared" si="1329"/>
        <v>0</v>
      </c>
      <c r="X2581" s="39">
        <f t="shared" si="1329"/>
        <v>0</v>
      </c>
      <c r="Y2581" s="39">
        <f t="shared" si="1329"/>
        <v>0</v>
      </c>
      <c r="Z2581" s="39">
        <f t="shared" si="1329"/>
        <v>0</v>
      </c>
      <c r="AA2581" s="39">
        <f t="shared" si="1329"/>
        <v>0</v>
      </c>
      <c r="AB2581" s="40" t="e">
        <f t="shared" si="1326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30">SUM(M2582:Y2582)</f>
        <v>0</v>
      </c>
      <c r="AA2582" s="31">
        <f>D2582-Z2582</f>
        <v>0</v>
      </c>
      <c r="AB2582" s="37" t="e">
        <f t="shared" si="1326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1">B2582+B2581</f>
        <v>0</v>
      </c>
      <c r="C2583" s="39">
        <f t="shared" si="1331"/>
        <v>0</v>
      </c>
      <c r="D2583" s="39">
        <f>D2582+D2581</f>
        <v>0</v>
      </c>
      <c r="E2583" s="39">
        <f t="shared" ref="E2583:AA2583" si="1332">E2582+E2581</f>
        <v>0</v>
      </c>
      <c r="F2583" s="39">
        <f t="shared" si="1332"/>
        <v>0</v>
      </c>
      <c r="G2583" s="39">
        <f t="shared" si="1332"/>
        <v>0</v>
      </c>
      <c r="H2583" s="39">
        <f t="shared" si="1332"/>
        <v>0</v>
      </c>
      <c r="I2583" s="39">
        <f t="shared" si="1332"/>
        <v>0</v>
      </c>
      <c r="J2583" s="39">
        <f t="shared" si="1332"/>
        <v>0</v>
      </c>
      <c r="K2583" s="39">
        <f t="shared" si="1332"/>
        <v>0</v>
      </c>
      <c r="L2583" s="39">
        <f t="shared" si="1332"/>
        <v>0</v>
      </c>
      <c r="M2583" s="39">
        <f t="shared" si="1332"/>
        <v>0</v>
      </c>
      <c r="N2583" s="39">
        <f t="shared" si="1332"/>
        <v>0</v>
      </c>
      <c r="O2583" s="39">
        <f t="shared" si="1332"/>
        <v>0</v>
      </c>
      <c r="P2583" s="39">
        <f t="shared" si="1332"/>
        <v>0</v>
      </c>
      <c r="Q2583" s="39">
        <f t="shared" si="1332"/>
        <v>0</v>
      </c>
      <c r="R2583" s="39">
        <f t="shared" si="1332"/>
        <v>0</v>
      </c>
      <c r="S2583" s="39">
        <f t="shared" si="1332"/>
        <v>0</v>
      </c>
      <c r="T2583" s="39">
        <f t="shared" si="1332"/>
        <v>0</v>
      </c>
      <c r="U2583" s="39">
        <f t="shared" si="1332"/>
        <v>0</v>
      </c>
      <c r="V2583" s="39">
        <f t="shared" si="1332"/>
        <v>0</v>
      </c>
      <c r="W2583" s="39">
        <f t="shared" si="1332"/>
        <v>0</v>
      </c>
      <c r="X2583" s="39">
        <f t="shared" si="1332"/>
        <v>0</v>
      </c>
      <c r="Y2583" s="39">
        <f t="shared" si="1332"/>
        <v>0</v>
      </c>
      <c r="Z2583" s="39">
        <f t="shared" si="1332"/>
        <v>0</v>
      </c>
      <c r="AA2583" s="39">
        <f t="shared" si="1332"/>
        <v>0</v>
      </c>
      <c r="AB2583" s="40" t="e">
        <f t="shared" si="1326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3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4">SUM(M2588:Y2588)</f>
        <v>0</v>
      </c>
      <c r="AA2588" s="31">
        <f>D2588-Z2588</f>
        <v>0</v>
      </c>
      <c r="AB2588" s="37" t="e">
        <f t="shared" si="1333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4"/>
        <v>0</v>
      </c>
      <c r="AA2589" s="31">
        <f>D2589-Z2589</f>
        <v>0</v>
      </c>
      <c r="AB2589" s="37" t="e">
        <f t="shared" si="1333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4"/>
        <v>0</v>
      </c>
      <c r="AA2590" s="31">
        <f>D2590-Z2590</f>
        <v>0</v>
      </c>
      <c r="AB2590" s="37" t="e">
        <f t="shared" si="1333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5">SUM(B2587:B2590)</f>
        <v>0</v>
      </c>
      <c r="C2591" s="39">
        <f t="shared" si="1335"/>
        <v>0</v>
      </c>
      <c r="D2591" s="39">
        <f>SUM(D2587:D2590)</f>
        <v>0</v>
      </c>
      <c r="E2591" s="39">
        <f t="shared" ref="E2591:AA2591" si="1336">SUM(E2587:E2590)</f>
        <v>0</v>
      </c>
      <c r="F2591" s="39">
        <f t="shared" si="1336"/>
        <v>0</v>
      </c>
      <c r="G2591" s="39">
        <f t="shared" si="1336"/>
        <v>0</v>
      </c>
      <c r="H2591" s="39">
        <f t="shared" si="1336"/>
        <v>0</v>
      </c>
      <c r="I2591" s="39">
        <f t="shared" si="1336"/>
        <v>0</v>
      </c>
      <c r="J2591" s="39">
        <f t="shared" si="1336"/>
        <v>0</v>
      </c>
      <c r="K2591" s="39">
        <f t="shared" si="1336"/>
        <v>0</v>
      </c>
      <c r="L2591" s="39">
        <f t="shared" si="1336"/>
        <v>0</v>
      </c>
      <c r="M2591" s="39">
        <f t="shared" si="1336"/>
        <v>0</v>
      </c>
      <c r="N2591" s="39">
        <f t="shared" si="1336"/>
        <v>0</v>
      </c>
      <c r="O2591" s="39">
        <f t="shared" si="1336"/>
        <v>0</v>
      </c>
      <c r="P2591" s="39">
        <f t="shared" si="1336"/>
        <v>0</v>
      </c>
      <c r="Q2591" s="39">
        <f t="shared" si="1336"/>
        <v>0</v>
      </c>
      <c r="R2591" s="39">
        <f t="shared" si="1336"/>
        <v>0</v>
      </c>
      <c r="S2591" s="39">
        <f t="shared" si="1336"/>
        <v>0</v>
      </c>
      <c r="T2591" s="39">
        <f t="shared" si="1336"/>
        <v>0</v>
      </c>
      <c r="U2591" s="39">
        <f t="shared" si="1336"/>
        <v>0</v>
      </c>
      <c r="V2591" s="39">
        <f t="shared" si="1336"/>
        <v>0</v>
      </c>
      <c r="W2591" s="39">
        <f t="shared" si="1336"/>
        <v>0</v>
      </c>
      <c r="X2591" s="39">
        <f t="shared" si="1336"/>
        <v>0</v>
      </c>
      <c r="Y2591" s="39">
        <f t="shared" si="1336"/>
        <v>0</v>
      </c>
      <c r="Z2591" s="39">
        <f t="shared" si="1336"/>
        <v>0</v>
      </c>
      <c r="AA2591" s="39">
        <f t="shared" si="1336"/>
        <v>0</v>
      </c>
      <c r="AB2591" s="40" t="e">
        <f t="shared" si="1333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7">SUM(M2592:Y2592)</f>
        <v>0</v>
      </c>
      <c r="AA2592" s="31">
        <f>D2592-Z2592</f>
        <v>0</v>
      </c>
      <c r="AB2592" s="37" t="e">
        <f t="shared" si="1333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8">B2592+B2591</f>
        <v>0</v>
      </c>
      <c r="C2593" s="39">
        <f t="shared" si="1338"/>
        <v>0</v>
      </c>
      <c r="D2593" s="39">
        <f>D2592+D2591</f>
        <v>0</v>
      </c>
      <c r="E2593" s="39">
        <f t="shared" ref="E2593:AA2593" si="1339">E2592+E2591</f>
        <v>0</v>
      </c>
      <c r="F2593" s="39">
        <f t="shared" si="1339"/>
        <v>0</v>
      </c>
      <c r="G2593" s="39">
        <f t="shared" si="1339"/>
        <v>0</v>
      </c>
      <c r="H2593" s="39">
        <f t="shared" si="1339"/>
        <v>0</v>
      </c>
      <c r="I2593" s="39">
        <f t="shared" si="1339"/>
        <v>0</v>
      </c>
      <c r="J2593" s="39">
        <f t="shared" si="1339"/>
        <v>0</v>
      </c>
      <c r="K2593" s="39">
        <f t="shared" si="1339"/>
        <v>0</v>
      </c>
      <c r="L2593" s="39">
        <f t="shared" si="1339"/>
        <v>0</v>
      </c>
      <c r="M2593" s="39">
        <f t="shared" si="1339"/>
        <v>0</v>
      </c>
      <c r="N2593" s="39">
        <f t="shared" si="1339"/>
        <v>0</v>
      </c>
      <c r="O2593" s="39">
        <f t="shared" si="1339"/>
        <v>0</v>
      </c>
      <c r="P2593" s="39">
        <f t="shared" si="1339"/>
        <v>0</v>
      </c>
      <c r="Q2593" s="39">
        <f t="shared" si="1339"/>
        <v>0</v>
      </c>
      <c r="R2593" s="39">
        <f t="shared" si="1339"/>
        <v>0</v>
      </c>
      <c r="S2593" s="39">
        <f t="shared" si="1339"/>
        <v>0</v>
      </c>
      <c r="T2593" s="39">
        <f t="shared" si="1339"/>
        <v>0</v>
      </c>
      <c r="U2593" s="39">
        <f t="shared" si="1339"/>
        <v>0</v>
      </c>
      <c r="V2593" s="39">
        <f t="shared" si="1339"/>
        <v>0</v>
      </c>
      <c r="W2593" s="39">
        <f t="shared" si="1339"/>
        <v>0</v>
      </c>
      <c r="X2593" s="39">
        <f t="shared" si="1339"/>
        <v>0</v>
      </c>
      <c r="Y2593" s="39">
        <f t="shared" si="1339"/>
        <v>0</v>
      </c>
      <c r="Z2593" s="39">
        <f t="shared" si="1339"/>
        <v>0</v>
      </c>
      <c r="AA2593" s="39">
        <f t="shared" si="1339"/>
        <v>0</v>
      </c>
      <c r="AB2593" s="40" t="e">
        <f t="shared" si="1333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40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1">SUM(M2598:Y2598)</f>
        <v>0</v>
      </c>
      <c r="AA2598" s="31">
        <f>D2598-Z2598</f>
        <v>0</v>
      </c>
      <c r="AB2598" s="37" t="e">
        <f t="shared" si="1340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1"/>
        <v>0</v>
      </c>
      <c r="AA2599" s="31">
        <f>D2599-Z2599</f>
        <v>0</v>
      </c>
      <c r="AB2599" s="37" t="e">
        <f t="shared" si="1340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1"/>
        <v>0</v>
      </c>
      <c r="AA2600" s="31">
        <f>D2600-Z2600</f>
        <v>0</v>
      </c>
      <c r="AB2600" s="37" t="e">
        <f t="shared" si="1340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2">SUM(B2597:B2600)</f>
        <v>0</v>
      </c>
      <c r="C2601" s="39">
        <f t="shared" si="1342"/>
        <v>0</v>
      </c>
      <c r="D2601" s="39">
        <f>SUM(D2597:D2600)</f>
        <v>0</v>
      </c>
      <c r="E2601" s="39">
        <f t="shared" ref="E2601:AA2601" si="1343">SUM(E2597:E2600)</f>
        <v>0</v>
      </c>
      <c r="F2601" s="39">
        <f t="shared" si="1343"/>
        <v>0</v>
      </c>
      <c r="G2601" s="39">
        <f t="shared" si="1343"/>
        <v>0</v>
      </c>
      <c r="H2601" s="39">
        <f t="shared" si="1343"/>
        <v>0</v>
      </c>
      <c r="I2601" s="39">
        <f t="shared" si="1343"/>
        <v>0</v>
      </c>
      <c r="J2601" s="39">
        <f t="shared" si="1343"/>
        <v>0</v>
      </c>
      <c r="K2601" s="39">
        <f t="shared" si="1343"/>
        <v>0</v>
      </c>
      <c r="L2601" s="39">
        <f t="shared" si="1343"/>
        <v>0</v>
      </c>
      <c r="M2601" s="39">
        <f t="shared" si="1343"/>
        <v>0</v>
      </c>
      <c r="N2601" s="39">
        <f t="shared" si="1343"/>
        <v>0</v>
      </c>
      <c r="O2601" s="39">
        <f t="shared" si="1343"/>
        <v>0</v>
      </c>
      <c r="P2601" s="39">
        <f t="shared" si="1343"/>
        <v>0</v>
      </c>
      <c r="Q2601" s="39">
        <f t="shared" si="1343"/>
        <v>0</v>
      </c>
      <c r="R2601" s="39">
        <f t="shared" si="1343"/>
        <v>0</v>
      </c>
      <c r="S2601" s="39">
        <f t="shared" si="1343"/>
        <v>0</v>
      </c>
      <c r="T2601" s="39">
        <f t="shared" si="1343"/>
        <v>0</v>
      </c>
      <c r="U2601" s="39">
        <f t="shared" si="1343"/>
        <v>0</v>
      </c>
      <c r="V2601" s="39">
        <f t="shared" si="1343"/>
        <v>0</v>
      </c>
      <c r="W2601" s="39">
        <f t="shared" si="1343"/>
        <v>0</v>
      </c>
      <c r="X2601" s="39">
        <f t="shared" si="1343"/>
        <v>0</v>
      </c>
      <c r="Y2601" s="39">
        <f t="shared" si="1343"/>
        <v>0</v>
      </c>
      <c r="Z2601" s="39">
        <f t="shared" si="1343"/>
        <v>0</v>
      </c>
      <c r="AA2601" s="39">
        <f t="shared" si="1343"/>
        <v>0</v>
      </c>
      <c r="AB2601" s="40" t="e">
        <f t="shared" si="1340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4">SUM(M2602:Y2602)</f>
        <v>0</v>
      </c>
      <c r="AA2602" s="31">
        <f>D2602-Z2602</f>
        <v>0</v>
      </c>
      <c r="AB2602" s="37" t="e">
        <f t="shared" si="1340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5">B2602+B2601</f>
        <v>0</v>
      </c>
      <c r="C2603" s="39">
        <f t="shared" si="1345"/>
        <v>0</v>
      </c>
      <c r="D2603" s="39">
        <f>D2602+D2601</f>
        <v>0</v>
      </c>
      <c r="E2603" s="39">
        <f t="shared" ref="E2603:AA2603" si="1346">E2602+E2601</f>
        <v>0</v>
      </c>
      <c r="F2603" s="39">
        <f t="shared" si="1346"/>
        <v>0</v>
      </c>
      <c r="G2603" s="39">
        <f t="shared" si="1346"/>
        <v>0</v>
      </c>
      <c r="H2603" s="39">
        <f t="shared" si="1346"/>
        <v>0</v>
      </c>
      <c r="I2603" s="39">
        <f t="shared" si="1346"/>
        <v>0</v>
      </c>
      <c r="J2603" s="39">
        <f t="shared" si="1346"/>
        <v>0</v>
      </c>
      <c r="K2603" s="39">
        <f t="shared" si="1346"/>
        <v>0</v>
      </c>
      <c r="L2603" s="39">
        <f t="shared" si="1346"/>
        <v>0</v>
      </c>
      <c r="M2603" s="39">
        <f t="shared" si="1346"/>
        <v>0</v>
      </c>
      <c r="N2603" s="39">
        <f t="shared" si="1346"/>
        <v>0</v>
      </c>
      <c r="O2603" s="39">
        <f t="shared" si="1346"/>
        <v>0</v>
      </c>
      <c r="P2603" s="39">
        <f t="shared" si="1346"/>
        <v>0</v>
      </c>
      <c r="Q2603" s="39">
        <f t="shared" si="1346"/>
        <v>0</v>
      </c>
      <c r="R2603" s="39">
        <f t="shared" si="1346"/>
        <v>0</v>
      </c>
      <c r="S2603" s="39">
        <f t="shared" si="1346"/>
        <v>0</v>
      </c>
      <c r="T2603" s="39">
        <f t="shared" si="1346"/>
        <v>0</v>
      </c>
      <c r="U2603" s="39">
        <f t="shared" si="1346"/>
        <v>0</v>
      </c>
      <c r="V2603" s="39">
        <f t="shared" si="1346"/>
        <v>0</v>
      </c>
      <c r="W2603" s="39">
        <f t="shared" si="1346"/>
        <v>0</v>
      </c>
      <c r="X2603" s="39">
        <f t="shared" si="1346"/>
        <v>0</v>
      </c>
      <c r="Y2603" s="39">
        <f t="shared" si="1346"/>
        <v>0</v>
      </c>
      <c r="Z2603" s="39">
        <f t="shared" si="1346"/>
        <v>0</v>
      </c>
      <c r="AA2603" s="39">
        <f t="shared" si="1346"/>
        <v>0</v>
      </c>
      <c r="AB2603" s="40" t="e">
        <f t="shared" si="1340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7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8">SUM(M2608:Y2608)</f>
        <v>0</v>
      </c>
      <c r="AA2608" s="31">
        <f>D2608-Z2608</f>
        <v>0</v>
      </c>
      <c r="AB2608" s="37" t="e">
        <f t="shared" si="1347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8"/>
        <v>0</v>
      </c>
      <c r="AA2609" s="31">
        <f>D2609-Z2609</f>
        <v>0</v>
      </c>
      <c r="AB2609" s="37" t="e">
        <f t="shared" si="1347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8"/>
        <v>0</v>
      </c>
      <c r="AA2610" s="31">
        <f>D2610-Z2610</f>
        <v>0</v>
      </c>
      <c r="AB2610" s="37" t="e">
        <f t="shared" si="1347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9">SUM(B2607:B2610)</f>
        <v>0</v>
      </c>
      <c r="C2611" s="39">
        <f t="shared" si="1349"/>
        <v>0</v>
      </c>
      <c r="D2611" s="39">
        <f>SUM(D2607:D2610)</f>
        <v>0</v>
      </c>
      <c r="E2611" s="39">
        <f t="shared" ref="E2611:AA2611" si="1350">SUM(E2607:E2610)</f>
        <v>0</v>
      </c>
      <c r="F2611" s="39">
        <f t="shared" si="1350"/>
        <v>0</v>
      </c>
      <c r="G2611" s="39">
        <f t="shared" si="1350"/>
        <v>0</v>
      </c>
      <c r="H2611" s="39">
        <f t="shared" si="1350"/>
        <v>0</v>
      </c>
      <c r="I2611" s="39">
        <f t="shared" si="1350"/>
        <v>0</v>
      </c>
      <c r="J2611" s="39">
        <f t="shared" si="1350"/>
        <v>0</v>
      </c>
      <c r="K2611" s="39">
        <f t="shared" si="1350"/>
        <v>0</v>
      </c>
      <c r="L2611" s="39">
        <f t="shared" si="1350"/>
        <v>0</v>
      </c>
      <c r="M2611" s="39">
        <f t="shared" si="1350"/>
        <v>0</v>
      </c>
      <c r="N2611" s="39">
        <f t="shared" si="1350"/>
        <v>0</v>
      </c>
      <c r="O2611" s="39">
        <f t="shared" si="1350"/>
        <v>0</v>
      </c>
      <c r="P2611" s="39">
        <f t="shared" si="1350"/>
        <v>0</v>
      </c>
      <c r="Q2611" s="39">
        <f t="shared" si="1350"/>
        <v>0</v>
      </c>
      <c r="R2611" s="39">
        <f t="shared" si="1350"/>
        <v>0</v>
      </c>
      <c r="S2611" s="39">
        <f t="shared" si="1350"/>
        <v>0</v>
      </c>
      <c r="T2611" s="39">
        <f t="shared" si="1350"/>
        <v>0</v>
      </c>
      <c r="U2611" s="39">
        <f t="shared" si="1350"/>
        <v>0</v>
      </c>
      <c r="V2611" s="39">
        <f t="shared" si="1350"/>
        <v>0</v>
      </c>
      <c r="W2611" s="39">
        <f t="shared" si="1350"/>
        <v>0</v>
      </c>
      <c r="X2611" s="39">
        <f t="shared" si="1350"/>
        <v>0</v>
      </c>
      <c r="Y2611" s="39">
        <f t="shared" si="1350"/>
        <v>0</v>
      </c>
      <c r="Z2611" s="39">
        <f t="shared" si="1350"/>
        <v>0</v>
      </c>
      <c r="AA2611" s="39">
        <f t="shared" si="1350"/>
        <v>0</v>
      </c>
      <c r="AB2611" s="40" t="e">
        <f t="shared" si="1347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1">SUM(M2612:Y2612)</f>
        <v>0</v>
      </c>
      <c r="AA2612" s="31">
        <f>D2612-Z2612</f>
        <v>0</v>
      </c>
      <c r="AB2612" s="37" t="e">
        <f t="shared" si="1347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2">B2612+B2611</f>
        <v>0</v>
      </c>
      <c r="C2613" s="39">
        <f t="shared" si="1352"/>
        <v>0</v>
      </c>
      <c r="D2613" s="39">
        <f>D2612+D2611</f>
        <v>0</v>
      </c>
      <c r="E2613" s="39">
        <f t="shared" ref="E2613:AA2613" si="1353">E2612+E2611</f>
        <v>0</v>
      </c>
      <c r="F2613" s="39">
        <f t="shared" si="1353"/>
        <v>0</v>
      </c>
      <c r="G2613" s="39">
        <f t="shared" si="1353"/>
        <v>0</v>
      </c>
      <c r="H2613" s="39">
        <f t="shared" si="1353"/>
        <v>0</v>
      </c>
      <c r="I2613" s="39">
        <f t="shared" si="1353"/>
        <v>0</v>
      </c>
      <c r="J2613" s="39">
        <f t="shared" si="1353"/>
        <v>0</v>
      </c>
      <c r="K2613" s="39">
        <f t="shared" si="1353"/>
        <v>0</v>
      </c>
      <c r="L2613" s="39">
        <f t="shared" si="1353"/>
        <v>0</v>
      </c>
      <c r="M2613" s="39">
        <f t="shared" si="1353"/>
        <v>0</v>
      </c>
      <c r="N2613" s="39">
        <f t="shared" si="1353"/>
        <v>0</v>
      </c>
      <c r="O2613" s="39">
        <f t="shared" si="1353"/>
        <v>0</v>
      </c>
      <c r="P2613" s="39">
        <f t="shared" si="1353"/>
        <v>0</v>
      </c>
      <c r="Q2613" s="39">
        <f t="shared" si="1353"/>
        <v>0</v>
      </c>
      <c r="R2613" s="39">
        <f t="shared" si="1353"/>
        <v>0</v>
      </c>
      <c r="S2613" s="39">
        <f t="shared" si="1353"/>
        <v>0</v>
      </c>
      <c r="T2613" s="39">
        <f t="shared" si="1353"/>
        <v>0</v>
      </c>
      <c r="U2613" s="39">
        <f t="shared" si="1353"/>
        <v>0</v>
      </c>
      <c r="V2613" s="39">
        <f t="shared" si="1353"/>
        <v>0</v>
      </c>
      <c r="W2613" s="39">
        <f t="shared" si="1353"/>
        <v>0</v>
      </c>
      <c r="X2613" s="39">
        <f t="shared" si="1353"/>
        <v>0</v>
      </c>
      <c r="Y2613" s="39">
        <f t="shared" si="1353"/>
        <v>0</v>
      </c>
      <c r="Z2613" s="39">
        <f t="shared" si="1353"/>
        <v>0</v>
      </c>
      <c r="AA2613" s="39">
        <f t="shared" si="1353"/>
        <v>0</v>
      </c>
      <c r="AB2613" s="40" t="e">
        <f t="shared" si="1347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4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5">SUM(M2618:Y2618)</f>
        <v>0</v>
      </c>
      <c r="AA2618" s="31">
        <f>D2618-Z2618</f>
        <v>0</v>
      </c>
      <c r="AB2618" s="37" t="e">
        <f t="shared" si="1354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5"/>
        <v>0</v>
      </c>
      <c r="AA2619" s="31">
        <f>D2619-Z2619</f>
        <v>0</v>
      </c>
      <c r="AB2619" s="37" t="e">
        <f t="shared" si="1354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5"/>
        <v>0</v>
      </c>
      <c r="AA2620" s="31">
        <f>D2620-Z2620</f>
        <v>0</v>
      </c>
      <c r="AB2620" s="37" t="e">
        <f t="shared" si="1354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6">SUM(B2617:B2620)</f>
        <v>0</v>
      </c>
      <c r="C2621" s="39">
        <f t="shared" si="1356"/>
        <v>0</v>
      </c>
      <c r="D2621" s="39">
        <f>SUM(D2617:D2620)</f>
        <v>0</v>
      </c>
      <c r="E2621" s="39">
        <f t="shared" ref="E2621:AA2621" si="1357">SUM(E2617:E2620)</f>
        <v>0</v>
      </c>
      <c r="F2621" s="39">
        <f t="shared" si="1357"/>
        <v>0</v>
      </c>
      <c r="G2621" s="39">
        <f t="shared" si="1357"/>
        <v>0</v>
      </c>
      <c r="H2621" s="39">
        <f t="shared" si="1357"/>
        <v>0</v>
      </c>
      <c r="I2621" s="39">
        <f t="shared" si="1357"/>
        <v>0</v>
      </c>
      <c r="J2621" s="39">
        <f t="shared" si="1357"/>
        <v>0</v>
      </c>
      <c r="K2621" s="39">
        <f t="shared" si="1357"/>
        <v>0</v>
      </c>
      <c r="L2621" s="39">
        <f t="shared" si="1357"/>
        <v>0</v>
      </c>
      <c r="M2621" s="39">
        <f t="shared" si="1357"/>
        <v>0</v>
      </c>
      <c r="N2621" s="39">
        <f t="shared" si="1357"/>
        <v>0</v>
      </c>
      <c r="O2621" s="39">
        <f t="shared" si="1357"/>
        <v>0</v>
      </c>
      <c r="P2621" s="39">
        <f t="shared" si="1357"/>
        <v>0</v>
      </c>
      <c r="Q2621" s="39">
        <f t="shared" si="1357"/>
        <v>0</v>
      </c>
      <c r="R2621" s="39">
        <f t="shared" si="1357"/>
        <v>0</v>
      </c>
      <c r="S2621" s="39">
        <f t="shared" si="1357"/>
        <v>0</v>
      </c>
      <c r="T2621" s="39">
        <f t="shared" si="1357"/>
        <v>0</v>
      </c>
      <c r="U2621" s="39">
        <f t="shared" si="1357"/>
        <v>0</v>
      </c>
      <c r="V2621" s="39">
        <f t="shared" si="1357"/>
        <v>0</v>
      </c>
      <c r="W2621" s="39">
        <f t="shared" si="1357"/>
        <v>0</v>
      </c>
      <c r="X2621" s="39">
        <f t="shared" si="1357"/>
        <v>0</v>
      </c>
      <c r="Y2621" s="39">
        <f t="shared" si="1357"/>
        <v>0</v>
      </c>
      <c r="Z2621" s="39">
        <f t="shared" si="1357"/>
        <v>0</v>
      </c>
      <c r="AA2621" s="39">
        <f t="shared" si="1357"/>
        <v>0</v>
      </c>
      <c r="AB2621" s="40" t="e">
        <f t="shared" si="1354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8">SUM(M2622:Y2622)</f>
        <v>0</v>
      </c>
      <c r="AA2622" s="31">
        <f>D2622-Z2622</f>
        <v>0</v>
      </c>
      <c r="AB2622" s="37" t="e">
        <f t="shared" si="1354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9">B2622+B2621</f>
        <v>0</v>
      </c>
      <c r="C2623" s="39">
        <f t="shared" si="1359"/>
        <v>0</v>
      </c>
      <c r="D2623" s="39">
        <f>D2622+D2621</f>
        <v>0</v>
      </c>
      <c r="E2623" s="39">
        <f t="shared" ref="E2623:AA2623" si="1360">E2622+E2621</f>
        <v>0</v>
      </c>
      <c r="F2623" s="39">
        <f t="shared" si="1360"/>
        <v>0</v>
      </c>
      <c r="G2623" s="39">
        <f t="shared" si="1360"/>
        <v>0</v>
      </c>
      <c r="H2623" s="39">
        <f t="shared" si="1360"/>
        <v>0</v>
      </c>
      <c r="I2623" s="39">
        <f t="shared" si="1360"/>
        <v>0</v>
      </c>
      <c r="J2623" s="39">
        <f t="shared" si="1360"/>
        <v>0</v>
      </c>
      <c r="K2623" s="39">
        <f t="shared" si="1360"/>
        <v>0</v>
      </c>
      <c r="L2623" s="39">
        <f t="shared" si="1360"/>
        <v>0</v>
      </c>
      <c r="M2623" s="39">
        <f t="shared" si="1360"/>
        <v>0</v>
      </c>
      <c r="N2623" s="39">
        <f t="shared" si="1360"/>
        <v>0</v>
      </c>
      <c r="O2623" s="39">
        <f t="shared" si="1360"/>
        <v>0</v>
      </c>
      <c r="P2623" s="39">
        <f t="shared" si="1360"/>
        <v>0</v>
      </c>
      <c r="Q2623" s="39">
        <f t="shared" si="1360"/>
        <v>0</v>
      </c>
      <c r="R2623" s="39">
        <f t="shared" si="1360"/>
        <v>0</v>
      </c>
      <c r="S2623" s="39">
        <f t="shared" si="1360"/>
        <v>0</v>
      </c>
      <c r="T2623" s="39">
        <f t="shared" si="1360"/>
        <v>0</v>
      </c>
      <c r="U2623" s="39">
        <f t="shared" si="1360"/>
        <v>0</v>
      </c>
      <c r="V2623" s="39">
        <f t="shared" si="1360"/>
        <v>0</v>
      </c>
      <c r="W2623" s="39">
        <f t="shared" si="1360"/>
        <v>0</v>
      </c>
      <c r="X2623" s="39">
        <f t="shared" si="1360"/>
        <v>0</v>
      </c>
      <c r="Y2623" s="39">
        <f t="shared" si="1360"/>
        <v>0</v>
      </c>
      <c r="Z2623" s="39">
        <f t="shared" si="1360"/>
        <v>0</v>
      </c>
      <c r="AA2623" s="39">
        <f t="shared" si="1360"/>
        <v>0</v>
      </c>
      <c r="AB2623" s="40" t="e">
        <f t="shared" si="1354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1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2">SUM(M2628:Y2628)</f>
        <v>0</v>
      </c>
      <c r="AA2628" s="31">
        <f>D2628-Z2628</f>
        <v>0</v>
      </c>
      <c r="AB2628" s="37" t="e">
        <f t="shared" si="1361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2"/>
        <v>0</v>
      </c>
      <c r="AA2629" s="31">
        <f>D2629-Z2629</f>
        <v>0</v>
      </c>
      <c r="AB2629" s="37" t="e">
        <f t="shared" si="1361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2"/>
        <v>0</v>
      </c>
      <c r="AA2630" s="31">
        <f>D2630-Z2630</f>
        <v>0</v>
      </c>
      <c r="AB2630" s="37" t="e">
        <f t="shared" si="1361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3">SUM(B2627:B2630)</f>
        <v>0</v>
      </c>
      <c r="C2631" s="39">
        <f t="shared" si="1363"/>
        <v>0</v>
      </c>
      <c r="D2631" s="39">
        <f>SUM(D2627:D2630)</f>
        <v>0</v>
      </c>
      <c r="E2631" s="39">
        <f t="shared" ref="E2631:AA2631" si="1364">SUM(E2627:E2630)</f>
        <v>0</v>
      </c>
      <c r="F2631" s="39">
        <f t="shared" si="1364"/>
        <v>0</v>
      </c>
      <c r="G2631" s="39">
        <f t="shared" si="1364"/>
        <v>0</v>
      </c>
      <c r="H2631" s="39">
        <f t="shared" si="1364"/>
        <v>0</v>
      </c>
      <c r="I2631" s="39">
        <f t="shared" si="1364"/>
        <v>0</v>
      </c>
      <c r="J2631" s="39">
        <f t="shared" si="1364"/>
        <v>0</v>
      </c>
      <c r="K2631" s="39">
        <f t="shared" si="1364"/>
        <v>0</v>
      </c>
      <c r="L2631" s="39">
        <f t="shared" si="1364"/>
        <v>0</v>
      </c>
      <c r="M2631" s="39">
        <f t="shared" si="1364"/>
        <v>0</v>
      </c>
      <c r="N2631" s="39">
        <f t="shared" si="1364"/>
        <v>0</v>
      </c>
      <c r="O2631" s="39">
        <f t="shared" si="1364"/>
        <v>0</v>
      </c>
      <c r="P2631" s="39">
        <f t="shared" si="1364"/>
        <v>0</v>
      </c>
      <c r="Q2631" s="39">
        <f t="shared" si="1364"/>
        <v>0</v>
      </c>
      <c r="R2631" s="39">
        <f t="shared" si="1364"/>
        <v>0</v>
      </c>
      <c r="S2631" s="39">
        <f t="shared" si="1364"/>
        <v>0</v>
      </c>
      <c r="T2631" s="39">
        <f t="shared" si="1364"/>
        <v>0</v>
      </c>
      <c r="U2631" s="39">
        <f t="shared" si="1364"/>
        <v>0</v>
      </c>
      <c r="V2631" s="39">
        <f t="shared" si="1364"/>
        <v>0</v>
      </c>
      <c r="W2631" s="39">
        <f t="shared" si="1364"/>
        <v>0</v>
      </c>
      <c r="X2631" s="39">
        <f t="shared" si="1364"/>
        <v>0</v>
      </c>
      <c r="Y2631" s="39">
        <f t="shared" si="1364"/>
        <v>0</v>
      </c>
      <c r="Z2631" s="39">
        <f t="shared" si="1364"/>
        <v>0</v>
      </c>
      <c r="AA2631" s="39">
        <f t="shared" si="1364"/>
        <v>0</v>
      </c>
      <c r="AB2631" s="40" t="e">
        <f t="shared" si="1361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5">SUM(M2632:Y2632)</f>
        <v>0</v>
      </c>
      <c r="AA2632" s="31">
        <f>D2632-Z2632</f>
        <v>0</v>
      </c>
      <c r="AB2632" s="37" t="e">
        <f t="shared" si="1361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6">B2632+B2631</f>
        <v>0</v>
      </c>
      <c r="C2633" s="39">
        <f t="shared" si="1366"/>
        <v>0</v>
      </c>
      <c r="D2633" s="39">
        <f>D2632+D2631</f>
        <v>0</v>
      </c>
      <c r="E2633" s="39">
        <f t="shared" ref="E2633:AA2633" si="1367">E2632+E2631</f>
        <v>0</v>
      </c>
      <c r="F2633" s="39">
        <f t="shared" si="1367"/>
        <v>0</v>
      </c>
      <c r="G2633" s="39">
        <f t="shared" si="1367"/>
        <v>0</v>
      </c>
      <c r="H2633" s="39">
        <f t="shared" si="1367"/>
        <v>0</v>
      </c>
      <c r="I2633" s="39">
        <f t="shared" si="1367"/>
        <v>0</v>
      </c>
      <c r="J2633" s="39">
        <f t="shared" si="1367"/>
        <v>0</v>
      </c>
      <c r="K2633" s="39">
        <f t="shared" si="1367"/>
        <v>0</v>
      </c>
      <c r="L2633" s="39">
        <f t="shared" si="1367"/>
        <v>0</v>
      </c>
      <c r="M2633" s="39">
        <f t="shared" si="1367"/>
        <v>0</v>
      </c>
      <c r="N2633" s="39">
        <f t="shared" si="1367"/>
        <v>0</v>
      </c>
      <c r="O2633" s="39">
        <f t="shared" si="1367"/>
        <v>0</v>
      </c>
      <c r="P2633" s="39">
        <f t="shared" si="1367"/>
        <v>0</v>
      </c>
      <c r="Q2633" s="39">
        <f t="shared" si="1367"/>
        <v>0</v>
      </c>
      <c r="R2633" s="39">
        <f t="shared" si="1367"/>
        <v>0</v>
      </c>
      <c r="S2633" s="39">
        <f t="shared" si="1367"/>
        <v>0</v>
      </c>
      <c r="T2633" s="39">
        <f t="shared" si="1367"/>
        <v>0</v>
      </c>
      <c r="U2633" s="39">
        <f t="shared" si="1367"/>
        <v>0</v>
      </c>
      <c r="V2633" s="39">
        <f t="shared" si="1367"/>
        <v>0</v>
      </c>
      <c r="W2633" s="39">
        <f t="shared" si="1367"/>
        <v>0</v>
      </c>
      <c r="X2633" s="39">
        <f t="shared" si="1367"/>
        <v>0</v>
      </c>
      <c r="Y2633" s="39">
        <f t="shared" si="1367"/>
        <v>0</v>
      </c>
      <c r="Z2633" s="39">
        <f t="shared" si="1367"/>
        <v>0</v>
      </c>
      <c r="AA2633" s="39">
        <f t="shared" si="1367"/>
        <v>0</v>
      </c>
      <c r="AB2633" s="40" t="e">
        <f t="shared" si="1361"/>
        <v>#DIV/0!</v>
      </c>
      <c r="AC2633" s="42"/>
    </row>
    <row r="2634" spans="1:29" s="33" customFormat="1" ht="15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customHeight="1" x14ac:dyDescent="0.25">
      <c r="A2636" s="46" t="s">
        <v>140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35.1" customHeight="1" x14ac:dyDescent="0.2">
      <c r="A2637" s="36" t="s">
        <v>34</v>
      </c>
      <c r="B2637" s="31">
        <f>B2477+B2317+B2257+B2247+B2135</f>
        <v>30381767</v>
      </c>
      <c r="C2637" s="31">
        <f t="shared" ref="C2637:Y2642" si="1368">C2477+C2317+C2257+C2247+C2135</f>
        <v>0</v>
      </c>
      <c r="D2637" s="31">
        <f t="shared" si="1368"/>
        <v>30381767</v>
      </c>
      <c r="E2637" s="31">
        <f t="shared" si="1368"/>
        <v>10732347.32</v>
      </c>
      <c r="F2637" s="31">
        <f t="shared" si="1368"/>
        <v>8115890.6400000006</v>
      </c>
      <c r="G2637" s="31">
        <f t="shared" si="1368"/>
        <v>9976966.9900000002</v>
      </c>
      <c r="H2637" s="31">
        <f t="shared" si="1368"/>
        <v>0</v>
      </c>
      <c r="I2637" s="31">
        <f t="shared" si="1368"/>
        <v>2602872.25</v>
      </c>
      <c r="J2637" s="31">
        <f t="shared" si="1368"/>
        <v>0</v>
      </c>
      <c r="K2637" s="31">
        <f t="shared" si="1368"/>
        <v>0</v>
      </c>
      <c r="L2637" s="31">
        <f t="shared" si="1368"/>
        <v>0</v>
      </c>
      <c r="M2637" s="31">
        <f t="shared" si="1368"/>
        <v>2602872.25</v>
      </c>
      <c r="N2637" s="31">
        <f t="shared" si="1368"/>
        <v>0</v>
      </c>
      <c r="O2637" s="31">
        <f t="shared" si="1368"/>
        <v>8129475.0700000003</v>
      </c>
      <c r="P2637" s="31">
        <f t="shared" si="1368"/>
        <v>0</v>
      </c>
      <c r="Q2637" s="31">
        <f t="shared" si="1368"/>
        <v>3424303.63</v>
      </c>
      <c r="R2637" s="31">
        <f t="shared" si="1368"/>
        <v>601416.54</v>
      </c>
      <c r="S2637" s="31">
        <f t="shared" si="1368"/>
        <v>4090170.47</v>
      </c>
      <c r="T2637" s="31">
        <f t="shared" si="1368"/>
        <v>2062065.45</v>
      </c>
      <c r="U2637" s="31">
        <f t="shared" si="1368"/>
        <v>7914901.54</v>
      </c>
      <c r="V2637" s="31">
        <f t="shared" si="1368"/>
        <v>0</v>
      </c>
      <c r="W2637" s="31">
        <f t="shared" si="1368"/>
        <v>0</v>
      </c>
      <c r="X2637" s="31">
        <f t="shared" si="1368"/>
        <v>0</v>
      </c>
      <c r="Y2637" s="31">
        <f t="shared" si="1368"/>
        <v>0</v>
      </c>
      <c r="Z2637" s="31">
        <f>SUM(M2637:Y2637)</f>
        <v>28825204.949999996</v>
      </c>
      <c r="AA2637" s="31">
        <f>D2637-Z2637</f>
        <v>1556562.0500000045</v>
      </c>
      <c r="AB2637" s="37">
        <f>Z2637/D2637</f>
        <v>0.9487665727276493</v>
      </c>
      <c r="AC2637" s="32"/>
    </row>
    <row r="2638" spans="1:29" s="33" customFormat="1" ht="25.35" customHeight="1" x14ac:dyDescent="0.2">
      <c r="A2638" s="36" t="s">
        <v>35</v>
      </c>
      <c r="B2638" s="31">
        <f t="shared" ref="B2638:Q2642" si="1369">B2478+B2318+B2258+B2248+B2136</f>
        <v>2942445364.9999995</v>
      </c>
      <c r="C2638" s="31">
        <f t="shared" si="1369"/>
        <v>0</v>
      </c>
      <c r="D2638" s="31">
        <f t="shared" si="1369"/>
        <v>2942445364.9999995</v>
      </c>
      <c r="E2638" s="31">
        <f t="shared" si="1369"/>
        <v>0</v>
      </c>
      <c r="F2638" s="31">
        <f t="shared" si="1369"/>
        <v>0</v>
      </c>
      <c r="G2638" s="31">
        <f t="shared" si="1369"/>
        <v>67045473</v>
      </c>
      <c r="H2638" s="31">
        <f t="shared" si="1369"/>
        <v>0</v>
      </c>
      <c r="I2638" s="31">
        <f t="shared" si="1369"/>
        <v>0</v>
      </c>
      <c r="J2638" s="31">
        <f t="shared" si="1369"/>
        <v>0</v>
      </c>
      <c r="K2638" s="31">
        <f t="shared" si="1369"/>
        <v>0</v>
      </c>
      <c r="L2638" s="31">
        <f t="shared" si="1369"/>
        <v>0</v>
      </c>
      <c r="M2638" s="31">
        <f t="shared" si="1369"/>
        <v>108301995</v>
      </c>
      <c r="N2638" s="31">
        <f t="shared" si="1369"/>
        <v>0</v>
      </c>
      <c r="O2638" s="31">
        <f t="shared" si="1369"/>
        <v>0</v>
      </c>
      <c r="P2638" s="31">
        <f t="shared" si="1369"/>
        <v>0</v>
      </c>
      <c r="Q2638" s="31">
        <f t="shared" si="1369"/>
        <v>0</v>
      </c>
      <c r="R2638" s="31">
        <f t="shared" si="1368"/>
        <v>0</v>
      </c>
      <c r="S2638" s="31">
        <f t="shared" si="1368"/>
        <v>0</v>
      </c>
      <c r="T2638" s="31">
        <f t="shared" si="1368"/>
        <v>0</v>
      </c>
      <c r="U2638" s="31">
        <f t="shared" si="1368"/>
        <v>67045473</v>
      </c>
      <c r="V2638" s="31">
        <f t="shared" si="1368"/>
        <v>0</v>
      </c>
      <c r="W2638" s="31">
        <f t="shared" si="1368"/>
        <v>0</v>
      </c>
      <c r="X2638" s="31">
        <f t="shared" si="1368"/>
        <v>0</v>
      </c>
      <c r="Y2638" s="31">
        <f t="shared" si="1368"/>
        <v>0</v>
      </c>
      <c r="Z2638" s="31">
        <f t="shared" ref="Z2638:Z2640" si="1370">SUM(M2638:Y2638)</f>
        <v>175347468</v>
      </c>
      <c r="AA2638" s="31">
        <f>D2638-Z2638</f>
        <v>2767097896.9999995</v>
      </c>
      <c r="AB2638" s="37">
        <f>Z2638/D2638</f>
        <v>5.959242950973196E-2</v>
      </c>
      <c r="AC2638" s="32"/>
    </row>
    <row r="2639" spans="1:29" s="33" customFormat="1" ht="27" customHeight="1" x14ac:dyDescent="0.2">
      <c r="A2639" s="36" t="s">
        <v>36</v>
      </c>
      <c r="B2639" s="31">
        <f t="shared" si="1369"/>
        <v>0</v>
      </c>
      <c r="C2639" s="31">
        <f t="shared" si="1368"/>
        <v>0</v>
      </c>
      <c r="D2639" s="31">
        <f t="shared" si="1368"/>
        <v>0</v>
      </c>
      <c r="E2639" s="31">
        <f t="shared" si="1368"/>
        <v>0</v>
      </c>
      <c r="F2639" s="31">
        <f t="shared" si="1368"/>
        <v>0</v>
      </c>
      <c r="G2639" s="31">
        <f t="shared" si="1368"/>
        <v>0</v>
      </c>
      <c r="H2639" s="31">
        <f t="shared" si="1368"/>
        <v>0</v>
      </c>
      <c r="I2639" s="31">
        <f t="shared" si="1368"/>
        <v>0</v>
      </c>
      <c r="J2639" s="31">
        <f t="shared" si="1368"/>
        <v>0</v>
      </c>
      <c r="K2639" s="31">
        <f t="shared" si="1368"/>
        <v>0</v>
      </c>
      <c r="L2639" s="31">
        <f t="shared" si="1368"/>
        <v>0</v>
      </c>
      <c r="M2639" s="31">
        <f t="shared" si="1368"/>
        <v>0</v>
      </c>
      <c r="N2639" s="31">
        <f t="shared" si="1368"/>
        <v>0</v>
      </c>
      <c r="O2639" s="31">
        <f t="shared" si="1368"/>
        <v>0</v>
      </c>
      <c r="P2639" s="31">
        <f t="shared" si="1368"/>
        <v>0</v>
      </c>
      <c r="Q2639" s="31">
        <f t="shared" si="1368"/>
        <v>0</v>
      </c>
      <c r="R2639" s="31">
        <f t="shared" si="1368"/>
        <v>0</v>
      </c>
      <c r="S2639" s="31">
        <f t="shared" si="1368"/>
        <v>0</v>
      </c>
      <c r="T2639" s="31">
        <f t="shared" si="1368"/>
        <v>0</v>
      </c>
      <c r="U2639" s="31">
        <f t="shared" si="1368"/>
        <v>0</v>
      </c>
      <c r="V2639" s="31">
        <f t="shared" si="1368"/>
        <v>0</v>
      </c>
      <c r="W2639" s="31">
        <f t="shared" si="1368"/>
        <v>0</v>
      </c>
      <c r="X2639" s="31">
        <f t="shared" si="1368"/>
        <v>0</v>
      </c>
      <c r="Y2639" s="31">
        <f t="shared" si="1368"/>
        <v>0</v>
      </c>
      <c r="Z2639" s="31">
        <f t="shared" si="1370"/>
        <v>0</v>
      </c>
      <c r="AA2639" s="31">
        <f>D2639-Z2639</f>
        <v>0</v>
      </c>
      <c r="AB2639" s="37"/>
      <c r="AC2639" s="32"/>
    </row>
    <row r="2640" spans="1:29" s="33" customFormat="1" ht="27.6" customHeight="1" x14ac:dyDescent="0.2">
      <c r="A2640" s="36" t="s">
        <v>37</v>
      </c>
      <c r="B2640" s="31">
        <f t="shared" si="1369"/>
        <v>0</v>
      </c>
      <c r="C2640" s="31">
        <f t="shared" si="1368"/>
        <v>0</v>
      </c>
      <c r="D2640" s="31">
        <f t="shared" si="1368"/>
        <v>6115000</v>
      </c>
      <c r="E2640" s="31">
        <f t="shared" si="1368"/>
        <v>0</v>
      </c>
      <c r="F2640" s="31">
        <f t="shared" si="1368"/>
        <v>6115000</v>
      </c>
      <c r="G2640" s="31">
        <f t="shared" si="1368"/>
        <v>0</v>
      </c>
      <c r="H2640" s="31">
        <f t="shared" si="1368"/>
        <v>0</v>
      </c>
      <c r="I2640" s="31">
        <f t="shared" si="1368"/>
        <v>0</v>
      </c>
      <c r="J2640" s="31">
        <f t="shared" si="1368"/>
        <v>0</v>
      </c>
      <c r="K2640" s="31">
        <f t="shared" si="1368"/>
        <v>0</v>
      </c>
      <c r="L2640" s="31">
        <f t="shared" si="1368"/>
        <v>0</v>
      </c>
      <c r="M2640" s="31">
        <f t="shared" si="1368"/>
        <v>0</v>
      </c>
      <c r="N2640" s="31">
        <f t="shared" si="1368"/>
        <v>0</v>
      </c>
      <c r="O2640" s="31">
        <f t="shared" si="1368"/>
        <v>0</v>
      </c>
      <c r="P2640" s="31">
        <f t="shared" si="1368"/>
        <v>0</v>
      </c>
      <c r="Q2640" s="31">
        <f t="shared" si="1368"/>
        <v>0</v>
      </c>
      <c r="R2640" s="31">
        <f t="shared" si="1368"/>
        <v>0</v>
      </c>
      <c r="S2640" s="31">
        <f t="shared" si="1368"/>
        <v>0</v>
      </c>
      <c r="T2640" s="31">
        <f t="shared" si="1368"/>
        <v>0</v>
      </c>
      <c r="U2640" s="31">
        <f t="shared" si="1368"/>
        <v>0</v>
      </c>
      <c r="V2640" s="31">
        <f t="shared" si="1368"/>
        <v>0</v>
      </c>
      <c r="W2640" s="31">
        <f t="shared" si="1368"/>
        <v>0</v>
      </c>
      <c r="X2640" s="31">
        <f t="shared" si="1368"/>
        <v>0</v>
      </c>
      <c r="Y2640" s="31">
        <f t="shared" si="1368"/>
        <v>0</v>
      </c>
      <c r="Z2640" s="31">
        <f t="shared" si="1370"/>
        <v>0</v>
      </c>
      <c r="AA2640" s="31">
        <f>D2640-Z2640</f>
        <v>6115000</v>
      </c>
      <c r="AB2640" s="37">
        <f>Z2640/D2640</f>
        <v>0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AA2641" si="1371">SUM(B2637:B2640)</f>
        <v>2972827131.9999995</v>
      </c>
      <c r="C2641" s="39">
        <f t="shared" si="1371"/>
        <v>0</v>
      </c>
      <c r="D2641" s="39">
        <f t="shared" si="1371"/>
        <v>2978942131.9999995</v>
      </c>
      <c r="E2641" s="39">
        <f t="shared" si="1371"/>
        <v>10732347.32</v>
      </c>
      <c r="F2641" s="39">
        <f t="shared" si="1371"/>
        <v>14230890.640000001</v>
      </c>
      <c r="G2641" s="39">
        <f t="shared" si="1371"/>
        <v>77022439.989999995</v>
      </c>
      <c r="H2641" s="39">
        <f t="shared" si="1371"/>
        <v>0</v>
      </c>
      <c r="I2641" s="39">
        <f t="shared" si="1371"/>
        <v>2602872.25</v>
      </c>
      <c r="J2641" s="39">
        <f t="shared" si="1371"/>
        <v>0</v>
      </c>
      <c r="K2641" s="39">
        <f t="shared" si="1371"/>
        <v>0</v>
      </c>
      <c r="L2641" s="39">
        <f t="shared" si="1371"/>
        <v>0</v>
      </c>
      <c r="M2641" s="39">
        <f t="shared" si="1371"/>
        <v>110904867.25</v>
      </c>
      <c r="N2641" s="39">
        <f t="shared" si="1371"/>
        <v>0</v>
      </c>
      <c r="O2641" s="39">
        <f t="shared" si="1371"/>
        <v>8129475.0700000003</v>
      </c>
      <c r="P2641" s="39">
        <f t="shared" si="1371"/>
        <v>0</v>
      </c>
      <c r="Q2641" s="39">
        <f t="shared" si="1371"/>
        <v>3424303.63</v>
      </c>
      <c r="R2641" s="39">
        <f t="shared" si="1371"/>
        <v>601416.54</v>
      </c>
      <c r="S2641" s="39">
        <f t="shared" si="1371"/>
        <v>4090170.47</v>
      </c>
      <c r="T2641" s="39">
        <f t="shared" si="1371"/>
        <v>2062065.45</v>
      </c>
      <c r="U2641" s="39">
        <f t="shared" si="1371"/>
        <v>74960374.540000007</v>
      </c>
      <c r="V2641" s="39">
        <f t="shared" si="1371"/>
        <v>0</v>
      </c>
      <c r="W2641" s="39">
        <f t="shared" si="1371"/>
        <v>0</v>
      </c>
      <c r="X2641" s="39">
        <f t="shared" si="1371"/>
        <v>0</v>
      </c>
      <c r="Y2641" s="39">
        <f t="shared" si="1371"/>
        <v>0</v>
      </c>
      <c r="Z2641" s="39">
        <f t="shared" si="1371"/>
        <v>204172672.94999999</v>
      </c>
      <c r="AA2641" s="39">
        <f t="shared" si="1371"/>
        <v>2774769459.0499997</v>
      </c>
      <c r="AB2641" s="40">
        <f>Z2641/D2641</f>
        <v>6.8538650266738388E-2</v>
      </c>
      <c r="AC2641" s="32"/>
    </row>
    <row r="2642" spans="1:29" s="33" customFormat="1" ht="18" hidden="1" customHeight="1" x14ac:dyDescent="0.25">
      <c r="A2642" s="41" t="s">
        <v>39</v>
      </c>
      <c r="B2642" s="31">
        <f t="shared" si="1369"/>
        <v>0</v>
      </c>
      <c r="C2642" s="31">
        <f t="shared" si="1368"/>
        <v>0</v>
      </c>
      <c r="D2642" s="31">
        <f t="shared" si="1368"/>
        <v>0</v>
      </c>
      <c r="E2642" s="31">
        <f t="shared" si="1368"/>
        <v>0</v>
      </c>
      <c r="F2642" s="31">
        <f t="shared" si="1368"/>
        <v>0</v>
      </c>
      <c r="G2642" s="31">
        <f t="shared" si="1368"/>
        <v>0</v>
      </c>
      <c r="H2642" s="31">
        <f t="shared" si="1368"/>
        <v>0</v>
      </c>
      <c r="I2642" s="31">
        <f t="shared" si="1368"/>
        <v>0</v>
      </c>
      <c r="J2642" s="31">
        <f t="shared" si="1368"/>
        <v>0</v>
      </c>
      <c r="K2642" s="31">
        <f t="shared" si="1368"/>
        <v>0</v>
      </c>
      <c r="L2642" s="31">
        <f t="shared" si="1368"/>
        <v>0</v>
      </c>
      <c r="M2642" s="31">
        <f t="shared" si="1368"/>
        <v>0</v>
      </c>
      <c r="N2642" s="31">
        <f t="shared" si="1368"/>
        <v>0</v>
      </c>
      <c r="O2642" s="31">
        <f t="shared" si="1368"/>
        <v>0</v>
      </c>
      <c r="P2642" s="31">
        <f t="shared" si="1368"/>
        <v>0</v>
      </c>
      <c r="Q2642" s="31">
        <f t="shared" si="1368"/>
        <v>0</v>
      </c>
      <c r="R2642" s="31">
        <f t="shared" si="1368"/>
        <v>0</v>
      </c>
      <c r="S2642" s="31">
        <f t="shared" si="1368"/>
        <v>0</v>
      </c>
      <c r="T2642" s="31">
        <f t="shared" si="1368"/>
        <v>0</v>
      </c>
      <c r="U2642" s="31">
        <f t="shared" si="1368"/>
        <v>0</v>
      </c>
      <c r="V2642" s="31">
        <f t="shared" si="1368"/>
        <v>0</v>
      </c>
      <c r="W2642" s="31">
        <f t="shared" si="1368"/>
        <v>0</v>
      </c>
      <c r="X2642" s="31">
        <f t="shared" si="1368"/>
        <v>0</v>
      </c>
      <c r="Y2642" s="31">
        <f t="shared" si="1368"/>
        <v>0</v>
      </c>
      <c r="Z2642" s="31">
        <f t="shared" ref="Z2642" si="1372">SUM(M2642:Y2642)</f>
        <v>0</v>
      </c>
      <c r="AA2642" s="31">
        <f>D2642-Z2642</f>
        <v>0</v>
      </c>
      <c r="AB2642" s="37"/>
      <c r="AC2642" s="32"/>
    </row>
    <row r="2643" spans="1:29" s="33" customFormat="1" ht="26.45" customHeight="1" x14ac:dyDescent="0.25">
      <c r="A2643" s="38" t="s">
        <v>40</v>
      </c>
      <c r="B2643" s="39">
        <f t="shared" ref="B2643:AA2643" si="1373">B2642+B2641</f>
        <v>2972827131.9999995</v>
      </c>
      <c r="C2643" s="39">
        <f t="shared" si="1373"/>
        <v>0</v>
      </c>
      <c r="D2643" s="39">
        <f t="shared" si="1373"/>
        <v>2978942131.9999995</v>
      </c>
      <c r="E2643" s="39">
        <f t="shared" si="1373"/>
        <v>10732347.32</v>
      </c>
      <c r="F2643" s="39">
        <f t="shared" si="1373"/>
        <v>14230890.640000001</v>
      </c>
      <c r="G2643" s="39">
        <f t="shared" si="1373"/>
        <v>77022439.989999995</v>
      </c>
      <c r="H2643" s="39">
        <f t="shared" si="1373"/>
        <v>0</v>
      </c>
      <c r="I2643" s="39">
        <f t="shared" si="1373"/>
        <v>2602872.25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110904867.25</v>
      </c>
      <c r="N2643" s="39">
        <f t="shared" si="1373"/>
        <v>0</v>
      </c>
      <c r="O2643" s="39">
        <f t="shared" si="1373"/>
        <v>8129475.0700000003</v>
      </c>
      <c r="P2643" s="39">
        <f t="shared" si="1373"/>
        <v>0</v>
      </c>
      <c r="Q2643" s="39">
        <f t="shared" si="1373"/>
        <v>3424303.63</v>
      </c>
      <c r="R2643" s="39">
        <f t="shared" si="1373"/>
        <v>601416.54</v>
      </c>
      <c r="S2643" s="39">
        <f t="shared" si="1373"/>
        <v>4090170.47</v>
      </c>
      <c r="T2643" s="39">
        <f t="shared" si="1373"/>
        <v>2062065.45</v>
      </c>
      <c r="U2643" s="39">
        <f t="shared" si="1373"/>
        <v>74960374.540000007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204172672.94999999</v>
      </c>
      <c r="AA2643" s="39">
        <f t="shared" si="1373"/>
        <v>2774769459.0499997</v>
      </c>
      <c r="AB2643" s="40">
        <f>Z2643/D2643</f>
        <v>6.8538650266738388E-2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141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 t="shared" ref="B2647:Y2650" si="1374">B2637+B2122</f>
        <v>30381767</v>
      </c>
      <c r="C2647" s="31">
        <f t="shared" si="1374"/>
        <v>0</v>
      </c>
      <c r="D2647" s="31">
        <f t="shared" si="1374"/>
        <v>30381767</v>
      </c>
      <c r="E2647" s="31">
        <f t="shared" si="1374"/>
        <v>10732347.32</v>
      </c>
      <c r="F2647" s="31">
        <f t="shared" si="1374"/>
        <v>8115890.6400000006</v>
      </c>
      <c r="G2647" s="31">
        <f t="shared" si="1374"/>
        <v>9976966.9900000002</v>
      </c>
      <c r="H2647" s="31">
        <f t="shared" si="1374"/>
        <v>0</v>
      </c>
      <c r="I2647" s="31">
        <f t="shared" si="1374"/>
        <v>2602872.25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2602872.25</v>
      </c>
      <c r="N2647" s="31">
        <f t="shared" si="1374"/>
        <v>0</v>
      </c>
      <c r="O2647" s="31">
        <f t="shared" si="1374"/>
        <v>8129475.0700000003</v>
      </c>
      <c r="P2647" s="31">
        <f t="shared" si="1374"/>
        <v>0</v>
      </c>
      <c r="Q2647" s="31">
        <f t="shared" si="1374"/>
        <v>3424303.63</v>
      </c>
      <c r="R2647" s="31">
        <f t="shared" si="1374"/>
        <v>601416.54</v>
      </c>
      <c r="S2647" s="31">
        <f t="shared" si="1374"/>
        <v>4090170.47</v>
      </c>
      <c r="T2647" s="31">
        <f t="shared" si="1374"/>
        <v>2062065.45</v>
      </c>
      <c r="U2647" s="31">
        <f t="shared" si="1374"/>
        <v>7914901.54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 t="shared" ref="Z2647:Z2650" si="1375">SUM(M2647:Y2647)</f>
        <v>28825204.949999996</v>
      </c>
      <c r="AA2647" s="31">
        <f>D2647-Z2647</f>
        <v>1556562.0500000045</v>
      </c>
      <c r="AB2647" s="37">
        <f>Z2647/D2647</f>
        <v>0.9487665727276493</v>
      </c>
      <c r="AC2647" s="32"/>
    </row>
    <row r="2648" spans="1:29" s="33" customFormat="1" ht="30.95" customHeight="1" x14ac:dyDescent="0.2">
      <c r="A2648" s="36" t="s">
        <v>35</v>
      </c>
      <c r="B2648" s="31">
        <f t="shared" si="1374"/>
        <v>2943997123.9999995</v>
      </c>
      <c r="C2648" s="31">
        <f t="shared" si="1374"/>
        <v>0</v>
      </c>
      <c r="D2648" s="31">
        <f t="shared" si="1374"/>
        <v>2943997123.9999995</v>
      </c>
      <c r="E2648" s="31">
        <f t="shared" si="1374"/>
        <v>1551759</v>
      </c>
      <c r="F2648" s="31">
        <f t="shared" si="1374"/>
        <v>0</v>
      </c>
      <c r="G2648" s="31">
        <f t="shared" si="1374"/>
        <v>67045473</v>
      </c>
      <c r="H2648" s="31">
        <f t="shared" si="1374"/>
        <v>0</v>
      </c>
      <c r="I2648" s="31">
        <f t="shared" si="1374"/>
        <v>0</v>
      </c>
      <c r="J2648" s="31">
        <f t="shared" si="1374"/>
        <v>0</v>
      </c>
      <c r="K2648" s="31">
        <f t="shared" si="1374"/>
        <v>0</v>
      </c>
      <c r="L2648" s="31">
        <f t="shared" si="1374"/>
        <v>0</v>
      </c>
      <c r="M2648" s="31">
        <f t="shared" si="1374"/>
        <v>108301995</v>
      </c>
      <c r="N2648" s="31">
        <f t="shared" si="1374"/>
        <v>0</v>
      </c>
      <c r="O2648" s="31">
        <f t="shared" si="1374"/>
        <v>0</v>
      </c>
      <c r="P2648" s="31">
        <f t="shared" si="1374"/>
        <v>1551759</v>
      </c>
      <c r="Q2648" s="31">
        <f t="shared" si="1374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67045473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si="1375"/>
        <v>176899227</v>
      </c>
      <c r="AA2648" s="31">
        <f>D2648-Z2648</f>
        <v>2767097896.9999995</v>
      </c>
      <c r="AB2648" s="37">
        <f>Z2648/D2648</f>
        <v>6.0088111349663138E-2</v>
      </c>
      <c r="AC2648" s="32"/>
    </row>
    <row r="2649" spans="1:29" s="33" customFormat="1" ht="30.95" customHeight="1" x14ac:dyDescent="0.2">
      <c r="A2649" s="36" t="s">
        <v>36</v>
      </c>
      <c r="B2649" s="31">
        <f t="shared" si="1374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5"/>
        <v>0</v>
      </c>
      <c r="AA2649" s="31">
        <f>D2649-Z2649</f>
        <v>0</v>
      </c>
      <c r="AB2649" s="37"/>
      <c r="AC2649" s="32"/>
    </row>
    <row r="2650" spans="1:29" s="33" customFormat="1" ht="30.95" customHeight="1" x14ac:dyDescent="0.2">
      <c r="A2650" s="36" t="s">
        <v>37</v>
      </c>
      <c r="B2650" s="31">
        <f t="shared" si="1374"/>
        <v>0</v>
      </c>
      <c r="C2650" s="31">
        <f t="shared" si="1374"/>
        <v>0</v>
      </c>
      <c r="D2650" s="31">
        <f t="shared" si="1374"/>
        <v>6115000</v>
      </c>
      <c r="E2650" s="31">
        <f t="shared" si="1374"/>
        <v>0</v>
      </c>
      <c r="F2650" s="31">
        <f t="shared" si="1374"/>
        <v>6115000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5"/>
        <v>0</v>
      </c>
      <c r="AA2650" s="31">
        <f>D2650-Z2650</f>
        <v>6115000</v>
      </c>
      <c r="AB2650" s="37">
        <f>Z2650/D2650</f>
        <v>0</v>
      </c>
      <c r="AC2650" s="32"/>
    </row>
    <row r="2651" spans="1:29" s="33" customFormat="1" ht="23.45" hidden="1" customHeight="1" x14ac:dyDescent="0.25">
      <c r="A2651" s="38" t="s">
        <v>38</v>
      </c>
      <c r="B2651" s="39">
        <f t="shared" ref="B2651:C2651" si="1376">SUM(B2647:B2650)</f>
        <v>2974378890.9999995</v>
      </c>
      <c r="C2651" s="39">
        <f t="shared" si="1376"/>
        <v>0</v>
      </c>
      <c r="D2651" s="39">
        <f>SUM(D2647:D2650)</f>
        <v>2980493890.9999995</v>
      </c>
      <c r="E2651" s="39">
        <f t="shared" ref="E2651:AA2651" si="1377">SUM(E2647:E2650)</f>
        <v>12284106.32</v>
      </c>
      <c r="F2651" s="39">
        <f t="shared" si="1377"/>
        <v>14230890.640000001</v>
      </c>
      <c r="G2651" s="39">
        <f t="shared" si="1377"/>
        <v>77022439.989999995</v>
      </c>
      <c r="H2651" s="39">
        <f t="shared" si="1377"/>
        <v>0</v>
      </c>
      <c r="I2651" s="39">
        <f t="shared" si="1377"/>
        <v>2602872.25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110904867.25</v>
      </c>
      <c r="N2651" s="39">
        <f t="shared" si="1377"/>
        <v>0</v>
      </c>
      <c r="O2651" s="39">
        <f t="shared" si="1377"/>
        <v>8129475.0700000003</v>
      </c>
      <c r="P2651" s="39">
        <f t="shared" si="1377"/>
        <v>1551759</v>
      </c>
      <c r="Q2651" s="39">
        <f t="shared" si="1377"/>
        <v>3424303.63</v>
      </c>
      <c r="R2651" s="39">
        <f t="shared" si="1377"/>
        <v>601416.54</v>
      </c>
      <c r="S2651" s="39">
        <f t="shared" si="1377"/>
        <v>4090170.47</v>
      </c>
      <c r="T2651" s="39">
        <f t="shared" si="1377"/>
        <v>2062065.45</v>
      </c>
      <c r="U2651" s="39">
        <f t="shared" si="1377"/>
        <v>74960374.540000007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205724431.94999999</v>
      </c>
      <c r="AA2651" s="39">
        <f t="shared" si="1377"/>
        <v>2774769459.0499997</v>
      </c>
      <c r="AB2651" s="40">
        <f>Z2651/D2651</f>
        <v>6.902360463519569E-2</v>
      </c>
      <c r="AC2651" s="32"/>
    </row>
    <row r="2652" spans="1:29" s="33" customFormat="1" ht="26.45" hidden="1" customHeight="1" x14ac:dyDescent="0.25">
      <c r="A2652" s="41" t="s">
        <v>39</v>
      </c>
      <c r="B2652" s="31">
        <f t="shared" ref="B2652:Y2652" si="1378">B2642+B2127</f>
        <v>0</v>
      </c>
      <c r="C2652" s="31">
        <f t="shared" si="1378"/>
        <v>0</v>
      </c>
      <c r="D2652" s="31">
        <f t="shared" si="1378"/>
        <v>0</v>
      </c>
      <c r="E2652" s="31">
        <f t="shared" si="1378"/>
        <v>0</v>
      </c>
      <c r="F2652" s="31">
        <f t="shared" si="1378"/>
        <v>0</v>
      </c>
      <c r="G2652" s="31">
        <f t="shared" si="1378"/>
        <v>0</v>
      </c>
      <c r="H2652" s="31">
        <f t="shared" si="1378"/>
        <v>0</v>
      </c>
      <c r="I2652" s="31">
        <f t="shared" si="1378"/>
        <v>0</v>
      </c>
      <c r="J2652" s="31">
        <f t="shared" si="1378"/>
        <v>0</v>
      </c>
      <c r="K2652" s="31">
        <f t="shared" si="1378"/>
        <v>0</v>
      </c>
      <c r="L2652" s="31">
        <f t="shared" si="1378"/>
        <v>0</v>
      </c>
      <c r="M2652" s="31">
        <f t="shared" si="1378"/>
        <v>0</v>
      </c>
      <c r="N2652" s="31">
        <f t="shared" si="1378"/>
        <v>0</v>
      </c>
      <c r="O2652" s="31">
        <f t="shared" si="1378"/>
        <v>0</v>
      </c>
      <c r="P2652" s="31">
        <f t="shared" si="1378"/>
        <v>0</v>
      </c>
      <c r="Q2652" s="31">
        <f t="shared" si="1378"/>
        <v>0</v>
      </c>
      <c r="R2652" s="31">
        <f t="shared" si="1378"/>
        <v>0</v>
      </c>
      <c r="S2652" s="31">
        <f t="shared" si="1378"/>
        <v>0</v>
      </c>
      <c r="T2652" s="31">
        <f t="shared" si="1378"/>
        <v>0</v>
      </c>
      <c r="U2652" s="31">
        <f t="shared" si="1378"/>
        <v>0</v>
      </c>
      <c r="V2652" s="31">
        <f t="shared" si="1378"/>
        <v>0</v>
      </c>
      <c r="W2652" s="31">
        <f t="shared" si="1378"/>
        <v>0</v>
      </c>
      <c r="X2652" s="31">
        <f t="shared" si="1378"/>
        <v>0</v>
      </c>
      <c r="Y2652" s="31">
        <f t="shared" si="1378"/>
        <v>0</v>
      </c>
      <c r="Z2652" s="31">
        <f t="shared" ref="Z2652" si="1379">SUM(M2652:Y2652)</f>
        <v>0</v>
      </c>
      <c r="AA2652" s="31">
        <f>D2652-Z2652</f>
        <v>0</v>
      </c>
      <c r="AB2652" s="37"/>
      <c r="AC2652" s="32"/>
    </row>
    <row r="2653" spans="1:29" s="33" customFormat="1" ht="30.95" customHeight="1" x14ac:dyDescent="0.25">
      <c r="A2653" s="38" t="s">
        <v>40</v>
      </c>
      <c r="B2653" s="39">
        <f t="shared" ref="B2653:C2653" si="1380">B2652+B2651</f>
        <v>2974378890.9999995</v>
      </c>
      <c r="C2653" s="39">
        <f t="shared" si="1380"/>
        <v>0</v>
      </c>
      <c r="D2653" s="39">
        <f>D2652+D2651</f>
        <v>2980493890.9999995</v>
      </c>
      <c r="E2653" s="39">
        <f t="shared" ref="E2653:AA2653" si="1381">E2652+E2651</f>
        <v>12284106.32</v>
      </c>
      <c r="F2653" s="39">
        <f t="shared" si="1381"/>
        <v>14230890.640000001</v>
      </c>
      <c r="G2653" s="39">
        <f t="shared" si="1381"/>
        <v>77022439.989999995</v>
      </c>
      <c r="H2653" s="39">
        <f t="shared" si="1381"/>
        <v>0</v>
      </c>
      <c r="I2653" s="39">
        <f t="shared" si="1381"/>
        <v>2602872.25</v>
      </c>
      <c r="J2653" s="39">
        <f t="shared" si="1381"/>
        <v>0</v>
      </c>
      <c r="K2653" s="39">
        <f t="shared" si="1381"/>
        <v>0</v>
      </c>
      <c r="L2653" s="39">
        <f t="shared" si="1381"/>
        <v>0</v>
      </c>
      <c r="M2653" s="39">
        <f t="shared" si="1381"/>
        <v>110904867.25</v>
      </c>
      <c r="N2653" s="39">
        <f t="shared" si="1381"/>
        <v>0</v>
      </c>
      <c r="O2653" s="39">
        <f t="shared" si="1381"/>
        <v>8129475.0700000003</v>
      </c>
      <c r="P2653" s="39">
        <f t="shared" si="1381"/>
        <v>1551759</v>
      </c>
      <c r="Q2653" s="39">
        <f t="shared" si="1381"/>
        <v>3424303.63</v>
      </c>
      <c r="R2653" s="39">
        <f t="shared" si="1381"/>
        <v>601416.54</v>
      </c>
      <c r="S2653" s="39">
        <f t="shared" si="1381"/>
        <v>4090170.47</v>
      </c>
      <c r="T2653" s="39">
        <f t="shared" si="1381"/>
        <v>2062065.45</v>
      </c>
      <c r="U2653" s="39">
        <f t="shared" si="1381"/>
        <v>74960374.540000007</v>
      </c>
      <c r="V2653" s="39">
        <f t="shared" si="1381"/>
        <v>0</v>
      </c>
      <c r="W2653" s="39">
        <f t="shared" si="1381"/>
        <v>0</v>
      </c>
      <c r="X2653" s="39">
        <f t="shared" si="1381"/>
        <v>0</v>
      </c>
      <c r="Y2653" s="39">
        <f t="shared" si="1381"/>
        <v>0</v>
      </c>
      <c r="Z2653" s="39">
        <f t="shared" si="1381"/>
        <v>205724431.94999999</v>
      </c>
      <c r="AA2653" s="39">
        <f t="shared" si="1381"/>
        <v>2774769459.0499997</v>
      </c>
      <c r="AB2653" s="40">
        <f>Z2653/D2653</f>
        <v>6.902360463519569E-2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23.1" customHeight="1" x14ac:dyDescent="0.25">
      <c r="A2656" s="46" t="s">
        <v>142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24" customHeight="1" x14ac:dyDescent="0.2">
      <c r="A2657" s="36" t="s">
        <v>34</v>
      </c>
      <c r="B2657" s="31">
        <f t="shared" ref="B2657:Y2660" si="1382">B2647+B2070</f>
        <v>5814845413</v>
      </c>
      <c r="C2657" s="31">
        <f t="shared" si="1382"/>
        <v>1.2732925824820995E-11</v>
      </c>
      <c r="D2657" s="31">
        <f t="shared" si="1382"/>
        <v>5814845413</v>
      </c>
      <c r="E2657" s="31">
        <f t="shared" si="1382"/>
        <v>1312302995.23</v>
      </c>
      <c r="F2657" s="31">
        <f t="shared" si="1382"/>
        <v>1458270398.6900003</v>
      </c>
      <c r="G2657" s="31">
        <f t="shared" si="1382"/>
        <v>299132825.98000002</v>
      </c>
      <c r="H2657" s="31">
        <f t="shared" si="1382"/>
        <v>0</v>
      </c>
      <c r="I2657" s="31">
        <f t="shared" si="1382"/>
        <v>871319615.61999977</v>
      </c>
      <c r="J2657" s="31">
        <f t="shared" si="1382"/>
        <v>944766649.14000022</v>
      </c>
      <c r="K2657" s="31">
        <f t="shared" si="1382"/>
        <v>0</v>
      </c>
      <c r="L2657" s="31">
        <f t="shared" si="1382"/>
        <v>0</v>
      </c>
      <c r="M2657" s="31">
        <f t="shared" si="1382"/>
        <v>2335127066.4400001</v>
      </c>
      <c r="N2657" s="31">
        <f t="shared" si="1382"/>
        <v>100903909.53</v>
      </c>
      <c r="O2657" s="31">
        <f t="shared" si="1382"/>
        <v>178022958.94</v>
      </c>
      <c r="P2657" s="31">
        <f t="shared" si="1382"/>
        <v>162056511.13999999</v>
      </c>
      <c r="Q2657" s="31">
        <f t="shared" si="1382"/>
        <v>153254765.56</v>
      </c>
      <c r="R2657" s="31">
        <f t="shared" si="1382"/>
        <v>248885590.80999997</v>
      </c>
      <c r="S2657" s="31">
        <f t="shared" si="1382"/>
        <v>111363393.18000001</v>
      </c>
      <c r="T2657" s="31">
        <f t="shared" si="1382"/>
        <v>159103618.88999999</v>
      </c>
      <c r="U2657" s="31">
        <f t="shared" si="1382"/>
        <v>140029207.09000003</v>
      </c>
      <c r="V2657" s="31">
        <f t="shared" si="1382"/>
        <v>0</v>
      </c>
      <c r="W2657" s="31">
        <f t="shared" si="1382"/>
        <v>0</v>
      </c>
      <c r="X2657" s="31">
        <f t="shared" si="1382"/>
        <v>0</v>
      </c>
      <c r="Y2657" s="31">
        <f t="shared" si="1382"/>
        <v>0</v>
      </c>
      <c r="Z2657" s="31">
        <f>SUM(M2657:Y2657)</f>
        <v>3588747021.5799999</v>
      </c>
      <c r="AA2657" s="31">
        <f>D2657-Z2657</f>
        <v>2226098391.4200001</v>
      </c>
      <c r="AB2657" s="37">
        <f t="shared" ref="AB2657:AB2663" si="1383">Z2657/D2657</f>
        <v>0.6171698070522722</v>
      </c>
      <c r="AC2657" s="32"/>
    </row>
    <row r="2658" spans="1:29" s="33" customFormat="1" ht="27.6" customHeight="1" x14ac:dyDescent="0.2">
      <c r="A2658" s="36" t="s">
        <v>35</v>
      </c>
      <c r="B2658" s="31">
        <f t="shared" si="1382"/>
        <v>128215943078</v>
      </c>
      <c r="C2658" s="31">
        <f t="shared" si="1382"/>
        <v>8.2654878497123718E-9</v>
      </c>
      <c r="D2658" s="31">
        <f t="shared" si="1382"/>
        <v>128215943078</v>
      </c>
      <c r="E2658" s="31">
        <f t="shared" si="1382"/>
        <v>16668869952.756001</v>
      </c>
      <c r="F2658" s="31">
        <f t="shared" si="1382"/>
        <v>33662869894.949993</v>
      </c>
      <c r="G2658" s="31">
        <f t="shared" si="1382"/>
        <v>18027599719.191662</v>
      </c>
      <c r="H2658" s="31">
        <f t="shared" si="1382"/>
        <v>0</v>
      </c>
      <c r="I2658" s="31">
        <f t="shared" si="1382"/>
        <v>1427742575.5899999</v>
      </c>
      <c r="J2658" s="31">
        <f t="shared" si="1382"/>
        <v>2975767274.5300002</v>
      </c>
      <c r="K2658" s="31">
        <f t="shared" si="1382"/>
        <v>0</v>
      </c>
      <c r="L2658" s="31">
        <f t="shared" si="1382"/>
        <v>0</v>
      </c>
      <c r="M2658" s="31">
        <f t="shared" si="1382"/>
        <v>6627735067.79</v>
      </c>
      <c r="N2658" s="31">
        <f t="shared" si="1382"/>
        <v>1861561050.2699995</v>
      </c>
      <c r="O2658" s="31">
        <f t="shared" si="1382"/>
        <v>9818432486.3859997</v>
      </c>
      <c r="P2658" s="31">
        <f t="shared" si="1382"/>
        <v>3561133840.5099998</v>
      </c>
      <c r="Q2658" s="31">
        <f t="shared" si="1382"/>
        <v>2688311803.2399998</v>
      </c>
      <c r="R2658" s="31">
        <f t="shared" si="1382"/>
        <v>16616044456.170002</v>
      </c>
      <c r="S2658" s="31">
        <f t="shared" si="1382"/>
        <v>11382746361.009998</v>
      </c>
      <c r="T2658" s="31">
        <f t="shared" si="1382"/>
        <v>2968046770.8800001</v>
      </c>
      <c r="U2658" s="31">
        <f t="shared" si="1382"/>
        <v>15059552948.311665</v>
      </c>
      <c r="V2658" s="31">
        <f t="shared" si="1382"/>
        <v>0</v>
      </c>
      <c r="W2658" s="31">
        <f t="shared" si="1382"/>
        <v>0</v>
      </c>
      <c r="X2658" s="31">
        <f t="shared" si="1382"/>
        <v>0</v>
      </c>
      <c r="Y2658" s="31">
        <f t="shared" si="1382"/>
        <v>0</v>
      </c>
      <c r="Z2658" s="31">
        <f t="shared" ref="Z2658:Z2660" si="1384">SUM(M2658:Y2658)</f>
        <v>70583564784.567657</v>
      </c>
      <c r="AA2658" s="31">
        <f>D2658-Z2658</f>
        <v>57632378293.432343</v>
      </c>
      <c r="AB2658" s="37">
        <f t="shared" si="1383"/>
        <v>0.55050536688427454</v>
      </c>
      <c r="AC2658" s="32"/>
    </row>
    <row r="2659" spans="1:29" s="33" customFormat="1" ht="27.6" customHeight="1" x14ac:dyDescent="0.2">
      <c r="A2659" s="36" t="s">
        <v>36</v>
      </c>
      <c r="B2659" s="31">
        <f t="shared" si="1382"/>
        <v>781732000</v>
      </c>
      <c r="C2659" s="31">
        <f t="shared" si="1382"/>
        <v>0</v>
      </c>
      <c r="D2659" s="31">
        <f t="shared" si="1382"/>
        <v>781732000</v>
      </c>
      <c r="E2659" s="31">
        <f t="shared" si="1382"/>
        <v>3935217.88</v>
      </c>
      <c r="F2659" s="31">
        <f t="shared" si="1382"/>
        <v>9333674.8699999992</v>
      </c>
      <c r="G2659" s="31">
        <f t="shared" si="1382"/>
        <v>1788000</v>
      </c>
      <c r="H2659" s="31">
        <f t="shared" si="1382"/>
        <v>0</v>
      </c>
      <c r="I2659" s="31">
        <f t="shared" si="1382"/>
        <v>0</v>
      </c>
      <c r="J2659" s="31">
        <f t="shared" si="1382"/>
        <v>0</v>
      </c>
      <c r="K2659" s="31">
        <f t="shared" si="1382"/>
        <v>0</v>
      </c>
      <c r="L2659" s="31">
        <f t="shared" si="1382"/>
        <v>0</v>
      </c>
      <c r="M2659" s="31">
        <f t="shared" si="1382"/>
        <v>89905410.950000003</v>
      </c>
      <c r="N2659" s="31">
        <f t="shared" si="1382"/>
        <v>0</v>
      </c>
      <c r="O2659" s="31">
        <f t="shared" si="1382"/>
        <v>0</v>
      </c>
      <c r="P2659" s="31">
        <f t="shared" si="1382"/>
        <v>3935217.88</v>
      </c>
      <c r="Q2659" s="31">
        <f t="shared" si="1382"/>
        <v>9288984.8699999992</v>
      </c>
      <c r="R2659" s="31">
        <f t="shared" si="1382"/>
        <v>44690</v>
      </c>
      <c r="S2659" s="31">
        <f t="shared" si="1382"/>
        <v>0</v>
      </c>
      <c r="T2659" s="31">
        <f t="shared" si="1382"/>
        <v>1788000</v>
      </c>
      <c r="U2659" s="31">
        <f t="shared" si="1382"/>
        <v>0</v>
      </c>
      <c r="V2659" s="31">
        <f t="shared" si="1382"/>
        <v>0</v>
      </c>
      <c r="W2659" s="31">
        <f t="shared" si="1382"/>
        <v>0</v>
      </c>
      <c r="X2659" s="31">
        <f t="shared" si="1382"/>
        <v>0</v>
      </c>
      <c r="Y2659" s="31">
        <f t="shared" si="1382"/>
        <v>0</v>
      </c>
      <c r="Z2659" s="31">
        <f t="shared" si="1384"/>
        <v>104962303.7</v>
      </c>
      <c r="AA2659" s="31">
        <f>D2659-Z2659</f>
        <v>676769696.29999995</v>
      </c>
      <c r="AB2659" s="37">
        <f t="shared" si="1383"/>
        <v>0.1342689101891697</v>
      </c>
      <c r="AC2659" s="32"/>
    </row>
    <row r="2660" spans="1:29" s="33" customFormat="1" ht="27.6" customHeight="1" x14ac:dyDescent="0.2">
      <c r="A2660" s="36" t="s">
        <v>37</v>
      </c>
      <c r="B2660" s="31">
        <f t="shared" si="1382"/>
        <v>1791708909</v>
      </c>
      <c r="C2660" s="31">
        <f t="shared" si="1382"/>
        <v>0</v>
      </c>
      <c r="D2660" s="31">
        <f t="shared" si="1382"/>
        <v>1797823909</v>
      </c>
      <c r="E2660" s="31">
        <f t="shared" si="1382"/>
        <v>2501111.08</v>
      </c>
      <c r="F2660" s="31">
        <f t="shared" si="1382"/>
        <v>63900953.340000004</v>
      </c>
      <c r="G2660" s="31">
        <f t="shared" si="1382"/>
        <v>-5784719</v>
      </c>
      <c r="H2660" s="31">
        <f t="shared" si="1382"/>
        <v>0</v>
      </c>
      <c r="I2660" s="31">
        <f t="shared" si="1382"/>
        <v>175500</v>
      </c>
      <c r="J2660" s="31">
        <f t="shared" si="1382"/>
        <v>45264231.340000004</v>
      </c>
      <c r="K2660" s="31">
        <f t="shared" si="1382"/>
        <v>0</v>
      </c>
      <c r="L2660" s="31">
        <f t="shared" si="1382"/>
        <v>0</v>
      </c>
      <c r="M2660" s="31">
        <f t="shared" si="1382"/>
        <v>251256560.25000003</v>
      </c>
      <c r="N2660" s="31">
        <f t="shared" si="1382"/>
        <v>0</v>
      </c>
      <c r="O2660" s="31">
        <f t="shared" si="1382"/>
        <v>1384000</v>
      </c>
      <c r="P2660" s="31">
        <f t="shared" si="1382"/>
        <v>941611.08</v>
      </c>
      <c r="Q2660" s="31">
        <f t="shared" si="1382"/>
        <v>47040</v>
      </c>
      <c r="R2660" s="31">
        <f t="shared" si="1382"/>
        <v>6237341</v>
      </c>
      <c r="S2660" s="31">
        <f t="shared" si="1382"/>
        <v>6237341</v>
      </c>
      <c r="T2660" s="31">
        <f t="shared" si="1382"/>
        <v>-6172591</v>
      </c>
      <c r="U2660" s="31">
        <f t="shared" si="1382"/>
        <v>387872</v>
      </c>
      <c r="V2660" s="31">
        <f t="shared" si="1382"/>
        <v>0</v>
      </c>
      <c r="W2660" s="31">
        <f t="shared" si="1382"/>
        <v>0</v>
      </c>
      <c r="X2660" s="31">
        <f t="shared" si="1382"/>
        <v>0</v>
      </c>
      <c r="Y2660" s="31">
        <f t="shared" si="1382"/>
        <v>0</v>
      </c>
      <c r="Z2660" s="31">
        <f t="shared" si="1384"/>
        <v>260319174.33000004</v>
      </c>
      <c r="AA2660" s="31">
        <f>D2660-Z2660</f>
        <v>1537504734.6700001</v>
      </c>
      <c r="AB2660" s="37">
        <f t="shared" si="1383"/>
        <v>0.14479681409665804</v>
      </c>
      <c r="AC2660" s="32"/>
    </row>
    <row r="2661" spans="1:29" s="33" customFormat="1" ht="35.1" customHeight="1" x14ac:dyDescent="0.25">
      <c r="A2661" s="38" t="s">
        <v>38</v>
      </c>
      <c r="B2661" s="39">
        <f t="shared" ref="B2661:C2661" si="1385">SUM(B2657:B2660)</f>
        <v>136604229400</v>
      </c>
      <c r="C2661" s="39">
        <f t="shared" si="1385"/>
        <v>8.2782207755371928E-9</v>
      </c>
      <c r="D2661" s="39">
        <f>SUM(D2657:D2660)</f>
        <v>136610344400</v>
      </c>
      <c r="E2661" s="39">
        <f t="shared" ref="E2661:AA2661" si="1386">SUM(E2657:E2660)</f>
        <v>17987609276.946003</v>
      </c>
      <c r="F2661" s="39">
        <f t="shared" si="1386"/>
        <v>35194374921.849991</v>
      </c>
      <c r="G2661" s="39">
        <f t="shared" si="1386"/>
        <v>18322735826.171661</v>
      </c>
      <c r="H2661" s="39">
        <f t="shared" si="1386"/>
        <v>0</v>
      </c>
      <c r="I2661" s="39">
        <f t="shared" si="1386"/>
        <v>2299237691.2099996</v>
      </c>
      <c r="J2661" s="39">
        <f t="shared" si="1386"/>
        <v>3965798155.0100007</v>
      </c>
      <c r="K2661" s="39">
        <f t="shared" si="1386"/>
        <v>0</v>
      </c>
      <c r="L2661" s="39">
        <f t="shared" si="1386"/>
        <v>0</v>
      </c>
      <c r="M2661" s="39">
        <f t="shared" si="1386"/>
        <v>9304024105.4300003</v>
      </c>
      <c r="N2661" s="39">
        <f t="shared" si="1386"/>
        <v>1962464959.7999995</v>
      </c>
      <c r="O2661" s="39">
        <f t="shared" si="1386"/>
        <v>9997839445.3260002</v>
      </c>
      <c r="P2661" s="39">
        <f t="shared" si="1386"/>
        <v>3728067180.6099997</v>
      </c>
      <c r="Q2661" s="39">
        <f t="shared" si="1386"/>
        <v>2850902593.6699996</v>
      </c>
      <c r="R2661" s="39">
        <f t="shared" si="1386"/>
        <v>16871212077.980001</v>
      </c>
      <c r="S2661" s="39">
        <f t="shared" si="1386"/>
        <v>11500347095.189999</v>
      </c>
      <c r="T2661" s="39">
        <f t="shared" si="1386"/>
        <v>3122765798.77</v>
      </c>
      <c r="U2661" s="39">
        <f t="shared" si="1386"/>
        <v>15199970027.401665</v>
      </c>
      <c r="V2661" s="39">
        <f t="shared" si="1386"/>
        <v>0</v>
      </c>
      <c r="W2661" s="39">
        <f t="shared" si="1386"/>
        <v>0</v>
      </c>
      <c r="X2661" s="39">
        <f t="shared" si="1386"/>
        <v>0</v>
      </c>
      <c r="Y2661" s="39">
        <f t="shared" si="1386"/>
        <v>0</v>
      </c>
      <c r="Z2661" s="39">
        <f t="shared" si="1386"/>
        <v>74537593284.177658</v>
      </c>
      <c r="AA2661" s="39">
        <f t="shared" si="1386"/>
        <v>62072751115.822342</v>
      </c>
      <c r="AB2661" s="40">
        <f t="shared" si="1383"/>
        <v>0.54562188252691102</v>
      </c>
      <c r="AC2661" s="32"/>
    </row>
    <row r="2662" spans="1:29" s="33" customFormat="1" ht="36.6" customHeight="1" x14ac:dyDescent="0.25">
      <c r="A2662" s="41" t="s">
        <v>39</v>
      </c>
      <c r="B2662" s="31">
        <f t="shared" ref="B2662:Y2662" si="1387">B2652+B2075</f>
        <v>113902000</v>
      </c>
      <c r="C2662" s="31">
        <f t="shared" si="1387"/>
        <v>0</v>
      </c>
      <c r="D2662" s="31">
        <f t="shared" si="1387"/>
        <v>113902000</v>
      </c>
      <c r="E2662" s="31">
        <f t="shared" si="1387"/>
        <v>28267778.100000001</v>
      </c>
      <c r="F2662" s="31">
        <f t="shared" si="1387"/>
        <v>27429376.760000002</v>
      </c>
      <c r="G2662" s="31">
        <f t="shared" si="1387"/>
        <v>20846317.990000002</v>
      </c>
      <c r="H2662" s="31">
        <f t="shared" si="1387"/>
        <v>0</v>
      </c>
      <c r="I2662" s="31">
        <f t="shared" si="1387"/>
        <v>13875.48</v>
      </c>
      <c r="J2662" s="31">
        <f t="shared" si="1387"/>
        <v>13875.48</v>
      </c>
      <c r="K2662" s="31">
        <f t="shared" si="1387"/>
        <v>0</v>
      </c>
      <c r="L2662" s="31">
        <f t="shared" si="1387"/>
        <v>0</v>
      </c>
      <c r="M2662" s="31">
        <f t="shared" si="1387"/>
        <v>37001.279999999999</v>
      </c>
      <c r="N2662" s="31">
        <f t="shared" si="1387"/>
        <v>6020492.54</v>
      </c>
      <c r="O2662" s="31">
        <f t="shared" si="1387"/>
        <v>12492356.020000001</v>
      </c>
      <c r="P2662" s="31">
        <f t="shared" si="1387"/>
        <v>9741054.0600000005</v>
      </c>
      <c r="Q2662" s="31">
        <f t="shared" si="1387"/>
        <v>7647004.1400000006</v>
      </c>
      <c r="R2662" s="31">
        <f t="shared" si="1387"/>
        <v>9976696.7699999996</v>
      </c>
      <c r="S2662" s="31">
        <f t="shared" si="1387"/>
        <v>9791800.370000001</v>
      </c>
      <c r="T2662" s="31">
        <f t="shared" si="1387"/>
        <v>10404539.26</v>
      </c>
      <c r="U2662" s="31">
        <f t="shared" si="1387"/>
        <v>10441778.73</v>
      </c>
      <c r="V2662" s="31">
        <f t="shared" si="1387"/>
        <v>0</v>
      </c>
      <c r="W2662" s="31">
        <f t="shared" si="1387"/>
        <v>0</v>
      </c>
      <c r="X2662" s="31">
        <f t="shared" si="1387"/>
        <v>0</v>
      </c>
      <c r="Y2662" s="31">
        <f t="shared" si="1387"/>
        <v>0</v>
      </c>
      <c r="Z2662" s="31">
        <f t="shared" ref="Z2662" si="1388">SUM(M2662:Y2662)</f>
        <v>76552723.170000002</v>
      </c>
      <c r="AA2662" s="31">
        <f>D2662-Z2662</f>
        <v>37349276.829999998</v>
      </c>
      <c r="AB2662" s="37">
        <f t="shared" si="1383"/>
        <v>0.67209287958069219</v>
      </c>
      <c r="AC2662" s="32"/>
    </row>
    <row r="2663" spans="1:29" s="33" customFormat="1" ht="36.950000000000003" customHeight="1" thickBot="1" x14ac:dyDescent="0.3">
      <c r="A2663" s="74" t="s">
        <v>40</v>
      </c>
      <c r="B2663" s="75">
        <f t="shared" ref="B2663:C2663" si="1389">B2662+B2661</f>
        <v>136718131400</v>
      </c>
      <c r="C2663" s="75">
        <f t="shared" si="1389"/>
        <v>8.2782207755371928E-9</v>
      </c>
      <c r="D2663" s="75">
        <f>D2662+D2661</f>
        <v>136724246400</v>
      </c>
      <c r="E2663" s="75">
        <f t="shared" ref="E2663:AA2663" si="1390">E2662+E2661</f>
        <v>18015877055.046001</v>
      </c>
      <c r="F2663" s="75">
        <f t="shared" si="1390"/>
        <v>35221804298.609993</v>
      </c>
      <c r="G2663" s="75">
        <f t="shared" si="1390"/>
        <v>18343582144.161663</v>
      </c>
      <c r="H2663" s="75">
        <f t="shared" si="1390"/>
        <v>0</v>
      </c>
      <c r="I2663" s="75">
        <f t="shared" si="1390"/>
        <v>2299251566.6899996</v>
      </c>
      <c r="J2663" s="75">
        <f t="shared" si="1390"/>
        <v>3965812030.4900007</v>
      </c>
      <c r="K2663" s="75">
        <f t="shared" si="1390"/>
        <v>0</v>
      </c>
      <c r="L2663" s="75">
        <f t="shared" si="1390"/>
        <v>0</v>
      </c>
      <c r="M2663" s="75">
        <f t="shared" si="1390"/>
        <v>9304061106.710001</v>
      </c>
      <c r="N2663" s="75">
        <f t="shared" si="1390"/>
        <v>1968485452.3399994</v>
      </c>
      <c r="O2663" s="75">
        <f t="shared" si="1390"/>
        <v>10010331801.346001</v>
      </c>
      <c r="P2663" s="75">
        <f t="shared" si="1390"/>
        <v>3737808234.6699996</v>
      </c>
      <c r="Q2663" s="75">
        <f t="shared" si="1390"/>
        <v>2858549597.8099995</v>
      </c>
      <c r="R2663" s="75">
        <f t="shared" si="1390"/>
        <v>16881188774.750002</v>
      </c>
      <c r="S2663" s="75">
        <f t="shared" si="1390"/>
        <v>11510138895.559999</v>
      </c>
      <c r="T2663" s="75">
        <f t="shared" si="1390"/>
        <v>3133170338.0300002</v>
      </c>
      <c r="U2663" s="75">
        <f t="shared" si="1390"/>
        <v>15210411806.131664</v>
      </c>
      <c r="V2663" s="75">
        <f t="shared" si="1390"/>
        <v>0</v>
      </c>
      <c r="W2663" s="75">
        <f t="shared" si="1390"/>
        <v>0</v>
      </c>
      <c r="X2663" s="75">
        <f t="shared" si="1390"/>
        <v>0</v>
      </c>
      <c r="Y2663" s="75">
        <f t="shared" si="1390"/>
        <v>0</v>
      </c>
      <c r="Z2663" s="75">
        <f t="shared" si="1390"/>
        <v>74614146007.347656</v>
      </c>
      <c r="AA2663" s="75">
        <f t="shared" si="1390"/>
        <v>62110100392.652344</v>
      </c>
      <c r="AB2663" s="76">
        <f t="shared" si="1383"/>
        <v>0.54572724276758311</v>
      </c>
      <c r="AC2663" s="77"/>
    </row>
    <row r="2664" spans="1:29" s="63" customFormat="1" ht="14.25" x14ac:dyDescent="0.2">
      <c r="A2664" s="78"/>
      <c r="B2664" s="79">
        <f>[1]consoCURRENT!E53795</f>
        <v>136724246400</v>
      </c>
      <c r="C2664" s="79">
        <f>[1]consoCURRENT!F53795</f>
        <v>0</v>
      </c>
      <c r="D2664" s="79">
        <f>[1]consoCURRENT!G53795</f>
        <v>136724246400.00003</v>
      </c>
      <c r="E2664" s="79">
        <f>[1]consoCURRENT!H53795</f>
        <v>18015877055.045998</v>
      </c>
      <c r="F2664" s="79">
        <f>[1]consoCURRENT!I53795</f>
        <v>35215689298.610001</v>
      </c>
      <c r="G2664" s="79">
        <f>[1]consoCURRENT!J53795</f>
        <v>18343582144.161671</v>
      </c>
      <c r="H2664" s="79">
        <f>[1]consoCURRENT!K53795</f>
        <v>0</v>
      </c>
      <c r="I2664" s="79">
        <f>[1]consoCURRENT!L53795</f>
        <v>2299251566.6899996</v>
      </c>
      <c r="J2664" s="79">
        <f>[1]consoCURRENT!M53795</f>
        <v>3965812030.4900012</v>
      </c>
      <c r="K2664" s="79">
        <f>[1]consoCURRENT!N53795</f>
        <v>0</v>
      </c>
      <c r="L2664" s="79">
        <f>[1]consoCURRENT!O53795</f>
        <v>0</v>
      </c>
      <c r="M2664" s="79">
        <f>[1]consoCURRENT!P53795</f>
        <v>9304061106.710001</v>
      </c>
      <c r="N2664" s="79">
        <f>[1]consoCURRENT!Q53795</f>
        <v>1968485452.3399999</v>
      </c>
      <c r="O2664" s="79">
        <f>[1]consoCURRENT!R53795</f>
        <v>10010331801.346001</v>
      </c>
      <c r="P2664" s="79">
        <f>[1]consoCURRENT!S53795</f>
        <v>3737808234.6699996</v>
      </c>
      <c r="Q2664" s="79">
        <f>[1]consoCURRENT!T53795</f>
        <v>2858549597.8099995</v>
      </c>
      <c r="R2664" s="79">
        <f>[1]consoCURRENT!U53795</f>
        <v>16881188774.75</v>
      </c>
      <c r="S2664" s="79">
        <f>[1]consoCURRENT!V53795</f>
        <v>11510138895.560003</v>
      </c>
      <c r="T2664" s="79">
        <f>[1]consoCURRENT!W53795</f>
        <v>3133170338.0299993</v>
      </c>
      <c r="U2664" s="79">
        <f>[1]consoCURRENT!X53795</f>
        <v>15210411806.131666</v>
      </c>
      <c r="V2664" s="79">
        <f>[1]consoCURRENT!Y53795</f>
        <v>0</v>
      </c>
      <c r="W2664" s="79">
        <f>[1]consoCURRENT!Z53795</f>
        <v>0</v>
      </c>
      <c r="X2664" s="79">
        <f>[1]consoCURRENT!AA53795</f>
        <v>0</v>
      </c>
      <c r="Y2664" s="79">
        <f>[1]consoCURRENT!AB53795</f>
        <v>0</v>
      </c>
      <c r="Z2664" s="79">
        <f>[1]consoCURRENT!AC53795</f>
        <v>74614146007.347672</v>
      </c>
      <c r="AA2664" s="79">
        <f>[1]consoCURRENT!AD53795</f>
        <v>62110100392.652359</v>
      </c>
      <c r="AB2664" s="78"/>
      <c r="AC2664" s="78"/>
    </row>
    <row r="2665" spans="1:29" s="84" customFormat="1" ht="15" customHeight="1" x14ac:dyDescent="0.25">
      <c r="A2665" s="80"/>
      <c r="B2665" s="81">
        <f>B2664-B2663</f>
        <v>6115000</v>
      </c>
      <c r="C2665" s="81">
        <f t="shared" ref="C2665:AA2665" si="1391">C2664-C2663</f>
        <v>-8.2782207755371928E-9</v>
      </c>
      <c r="D2665" s="82">
        <f t="shared" si="1391"/>
        <v>0</v>
      </c>
      <c r="E2665" s="82">
        <f t="shared" si="1391"/>
        <v>0</v>
      </c>
      <c r="F2665" s="82">
        <f t="shared" si="1391"/>
        <v>-6114999.9999923706</v>
      </c>
      <c r="G2665" s="82">
        <f t="shared" si="1391"/>
        <v>0</v>
      </c>
      <c r="H2665" s="82">
        <f t="shared" si="1391"/>
        <v>0</v>
      </c>
      <c r="I2665" s="82">
        <f t="shared" si="1391"/>
        <v>0</v>
      </c>
      <c r="J2665" s="82">
        <f t="shared" si="1391"/>
        <v>0</v>
      </c>
      <c r="K2665" s="82">
        <f t="shared" si="1391"/>
        <v>0</v>
      </c>
      <c r="L2665" s="82">
        <f t="shared" si="1391"/>
        <v>0</v>
      </c>
      <c r="M2665" s="82">
        <f t="shared" si="1391"/>
        <v>0</v>
      </c>
      <c r="N2665" s="82">
        <f t="shared" si="1391"/>
        <v>0</v>
      </c>
      <c r="O2665" s="82">
        <f t="shared" si="1391"/>
        <v>0</v>
      </c>
      <c r="P2665" s="82">
        <f t="shared" si="1391"/>
        <v>0</v>
      </c>
      <c r="Q2665" s="82">
        <f t="shared" si="1391"/>
        <v>0</v>
      </c>
      <c r="R2665" s="82">
        <f t="shared" si="1391"/>
        <v>0</v>
      </c>
      <c r="S2665" s="82">
        <f t="shared" si="1391"/>
        <v>0</v>
      </c>
      <c r="T2665" s="82">
        <f t="shared" si="1391"/>
        <v>0</v>
      </c>
      <c r="U2665" s="82">
        <f t="shared" si="1391"/>
        <v>0</v>
      </c>
      <c r="V2665" s="82">
        <f t="shared" si="1391"/>
        <v>0</v>
      </c>
      <c r="W2665" s="82">
        <f t="shared" si="1391"/>
        <v>0</v>
      </c>
      <c r="X2665" s="82">
        <f t="shared" si="1391"/>
        <v>0</v>
      </c>
      <c r="Y2665" s="82">
        <f t="shared" si="1391"/>
        <v>0</v>
      </c>
      <c r="Z2665" s="82">
        <f t="shared" si="1391"/>
        <v>0</v>
      </c>
      <c r="AA2665" s="82">
        <f t="shared" si="1391"/>
        <v>0</v>
      </c>
      <c r="AB2665" s="83"/>
    </row>
    <row r="2666" spans="1:29" ht="36.6" customHeight="1" x14ac:dyDescent="0.25">
      <c r="A2666" s="85" t="s">
        <v>143</v>
      </c>
      <c r="Z2666" s="86">
        <v>53231566353.655991</v>
      </c>
      <c r="AA2666" s="87"/>
    </row>
    <row r="2667" spans="1:29" ht="15" customHeight="1" x14ac:dyDescent="0.25">
      <c r="A2667" s="88"/>
      <c r="Z2667" s="2"/>
      <c r="AA2667" s="87"/>
    </row>
    <row r="2668" spans="1:29" ht="15" customHeight="1" x14ac:dyDescent="0.25">
      <c r="A2668" s="85" t="s">
        <v>144</v>
      </c>
      <c r="Z2668" s="79"/>
      <c r="AA2668" s="78"/>
    </row>
    <row r="2669" spans="1:29" ht="15" customHeight="1" x14ac:dyDescent="0.2">
      <c r="Z2669" s="79"/>
      <c r="AA2669" s="78" t="s">
        <v>145</v>
      </c>
      <c r="AB2669" s="78"/>
    </row>
    <row r="2670" spans="1:29" ht="15" customHeight="1" x14ac:dyDescent="0.2">
      <c r="A2670" s="89" t="s">
        <v>146</v>
      </c>
      <c r="B2670" s="90">
        <f>'[1]2017 allotment-adjust'!E73</f>
        <v>0</v>
      </c>
      <c r="C2670" s="90">
        <f>'[1]2017 allotment-adjust'!F73</f>
        <v>0</v>
      </c>
      <c r="D2670" s="90">
        <f>-'[1]2017 allotment-adjust'!G73</f>
        <v>8133354</v>
      </c>
      <c r="Z2670" s="79"/>
      <c r="AA2670" s="91">
        <f>D2670</f>
        <v>8133354</v>
      </c>
      <c r="AB2670" s="78"/>
    </row>
    <row r="2671" spans="1:29" ht="15" customHeight="1" x14ac:dyDescent="0.2">
      <c r="A2671" s="89" t="s">
        <v>147</v>
      </c>
      <c r="B2671" s="90">
        <f>'[1]2017 allotment-adjust'!E74</f>
        <v>0</v>
      </c>
      <c r="C2671" s="90">
        <f>'[1]2017 allotment-adjust'!F74</f>
        <v>-2000000</v>
      </c>
      <c r="D2671" s="90">
        <f>-'[1]2017 allotment-adjust'!G74</f>
        <v>2000000</v>
      </c>
      <c r="Z2671" s="79"/>
      <c r="AA2671" s="91">
        <f t="shared" ref="AA2671:AA2677" si="1392">D2671</f>
        <v>2000000</v>
      </c>
      <c r="AB2671" s="78"/>
    </row>
    <row r="2672" spans="1:29" ht="15.6" customHeight="1" x14ac:dyDescent="0.2">
      <c r="A2672" s="89" t="s">
        <v>148</v>
      </c>
      <c r="B2672" s="90">
        <f>'[1]2017 allotment-adjust'!E75</f>
        <v>0</v>
      </c>
      <c r="C2672" s="90">
        <f>'[1]2017 allotment-adjust'!F75</f>
        <v>0</v>
      </c>
      <c r="D2672" s="90">
        <f>-'[1]2017 allotment-adjust'!G75</f>
        <v>50000000</v>
      </c>
      <c r="Z2672" s="79"/>
      <c r="AA2672" s="91">
        <f t="shared" si="1392"/>
        <v>50000000</v>
      </c>
      <c r="AB2672" s="92"/>
      <c r="AC2672" s="92"/>
    </row>
    <row r="2673" spans="1:29" ht="15" customHeight="1" x14ac:dyDescent="0.2">
      <c r="A2673" s="89" t="s">
        <v>149</v>
      </c>
      <c r="B2673" s="90">
        <f>'[1]2017 allotment-adjust'!E76</f>
        <v>0</v>
      </c>
      <c r="C2673" s="90">
        <f>'[1]2017 allotment-adjust'!F76</f>
        <v>0</v>
      </c>
      <c r="D2673" s="90">
        <f>-'[1]2017 allotment-adjust'!G76</f>
        <v>537045617</v>
      </c>
      <c r="Z2673" s="79"/>
      <c r="AA2673" s="91">
        <f t="shared" si="1392"/>
        <v>537045617</v>
      </c>
      <c r="AB2673" s="92"/>
      <c r="AC2673" s="92"/>
    </row>
    <row r="2674" spans="1:29" ht="15" customHeight="1" x14ac:dyDescent="0.2">
      <c r="A2674" s="89" t="s">
        <v>150</v>
      </c>
      <c r="B2674" s="90">
        <f>'[1]2017 allotment-adjust'!E77</f>
        <v>0</v>
      </c>
      <c r="C2674" s="90">
        <f>'[1]2017 allotment-adjust'!F77</f>
        <v>0</v>
      </c>
      <c r="D2674" s="90">
        <f>-'[1]2017 allotment-adjust'!G77</f>
        <v>24332273</v>
      </c>
      <c r="Z2674" s="79"/>
      <c r="AA2674" s="91">
        <f t="shared" si="1392"/>
        <v>24332273</v>
      </c>
      <c r="AB2674" s="92"/>
      <c r="AC2674" s="92"/>
    </row>
    <row r="2675" spans="1:29" ht="15" customHeight="1" x14ac:dyDescent="0.2">
      <c r="A2675" s="89" t="s">
        <v>151</v>
      </c>
      <c r="B2675" s="90"/>
      <c r="C2675" s="90"/>
      <c r="D2675" s="90">
        <f>-'[1]2017 allotment-adjust'!G78</f>
        <v>39143091</v>
      </c>
      <c r="Z2675" s="79"/>
      <c r="AA2675" s="91">
        <f t="shared" si="1392"/>
        <v>39143091</v>
      </c>
      <c r="AB2675" s="92"/>
      <c r="AC2675" s="92"/>
    </row>
    <row r="2676" spans="1:29" ht="15" customHeight="1" x14ac:dyDescent="0.2">
      <c r="A2676" s="89" t="s">
        <v>152</v>
      </c>
      <c r="B2676" s="90"/>
      <c r="C2676" s="90"/>
      <c r="D2676" s="90">
        <f>-'[1]2017 allotment-adjust'!G79</f>
        <v>0</v>
      </c>
      <c r="Z2676" s="79">
        <f>D2676-Z2680</f>
        <v>0</v>
      </c>
      <c r="AA2676" s="91">
        <f>Z2676</f>
        <v>0</v>
      </c>
      <c r="AB2676" s="92"/>
      <c r="AC2676" s="92"/>
    </row>
    <row r="2677" spans="1:29" ht="15" customHeight="1" x14ac:dyDescent="0.2">
      <c r="A2677" s="89" t="s">
        <v>153</v>
      </c>
      <c r="B2677" s="90"/>
      <c r="C2677" s="90"/>
      <c r="D2677" s="90">
        <f>-'[1]2017 allotment-adjust'!G80</f>
        <v>10600000</v>
      </c>
      <c r="Z2677" s="79"/>
      <c r="AA2677" s="91">
        <f t="shared" si="1392"/>
        <v>10600000</v>
      </c>
      <c r="AB2677" s="92"/>
      <c r="AC2677" s="92"/>
    </row>
    <row r="2678" spans="1:29" ht="15" hidden="1" customHeight="1" x14ac:dyDescent="0.25">
      <c r="A2678" s="88"/>
      <c r="B2678" s="90"/>
      <c r="C2678" s="90"/>
      <c r="D2678" s="90"/>
      <c r="Z2678" s="79"/>
      <c r="AA2678" s="79"/>
      <c r="AB2678" s="92"/>
      <c r="AC2678" s="92"/>
    </row>
    <row r="2679" spans="1:29" ht="15" hidden="1" customHeight="1" x14ac:dyDescent="0.25">
      <c r="A2679" s="88"/>
      <c r="B2679" s="90"/>
      <c r="C2679" s="90"/>
      <c r="D2679" s="90"/>
      <c r="Z2679" s="79"/>
      <c r="AA2679" s="79"/>
      <c r="AB2679" s="92"/>
      <c r="AC2679" s="92"/>
    </row>
    <row r="2680" spans="1:29" s="96" customFormat="1" ht="27" customHeight="1" thickBot="1" x14ac:dyDescent="0.3">
      <c r="A2680" s="93" t="s">
        <v>154</v>
      </c>
      <c r="B2680" s="94">
        <f t="shared" ref="B2680:C2680" si="1393">SUM(B2670:B2679)</f>
        <v>0</v>
      </c>
      <c r="C2680" s="94">
        <f t="shared" si="1393"/>
        <v>-2000000</v>
      </c>
      <c r="D2680" s="94">
        <f>SUM(D2670:D2679)</f>
        <v>671254335</v>
      </c>
      <c r="E2680" s="82"/>
      <c r="F2680" s="82"/>
      <c r="G2680" s="82"/>
      <c r="H2680" s="82"/>
      <c r="I2680" s="82"/>
      <c r="J2680" s="82"/>
      <c r="K2680" s="82"/>
      <c r="L2680" s="82"/>
      <c r="M2680" s="82"/>
      <c r="N2680" s="82"/>
      <c r="O2680" s="82"/>
      <c r="P2680" s="82"/>
      <c r="Q2680" s="82"/>
      <c r="R2680" s="82"/>
      <c r="S2680" s="82"/>
      <c r="T2680" s="82"/>
      <c r="U2680" s="95"/>
      <c r="Z2680" s="81">
        <f>'[1]FAR No.1 -SUM'!W913</f>
        <v>0</v>
      </c>
      <c r="AA2680" s="81">
        <f>D2680-Z2680</f>
        <v>671254335</v>
      </c>
      <c r="AB2680" s="97"/>
      <c r="AC2680" s="97"/>
    </row>
    <row r="2681" spans="1:29" s="101" customFormat="1" ht="15" customHeight="1" thickTop="1" x14ac:dyDescent="0.25">
      <c r="A2681" s="88"/>
      <c r="B2681" s="98"/>
      <c r="C2681" s="98"/>
      <c r="D2681" s="98"/>
      <c r="E2681" s="99"/>
      <c r="F2681" s="99"/>
      <c r="G2681" s="99"/>
      <c r="H2681" s="99"/>
      <c r="I2681" s="99"/>
      <c r="J2681" s="99"/>
      <c r="K2681" s="99"/>
      <c r="L2681" s="99"/>
      <c r="M2681" s="99"/>
      <c r="N2681" s="99"/>
      <c r="O2681" s="99"/>
      <c r="P2681" s="99"/>
      <c r="Q2681" s="99"/>
      <c r="R2681" s="99"/>
      <c r="S2681" s="99"/>
      <c r="T2681" s="99"/>
      <c r="U2681" s="100"/>
      <c r="Z2681" s="102"/>
      <c r="AA2681" s="102"/>
      <c r="AB2681" s="103"/>
      <c r="AC2681" s="103"/>
    </row>
    <row r="2682" spans="1:29" s="101" customFormat="1" ht="15" customHeight="1" x14ac:dyDescent="0.25">
      <c r="A2682" s="88"/>
      <c r="B2682" s="98"/>
      <c r="C2682" s="98"/>
      <c r="D2682" s="98"/>
      <c r="E2682" s="99"/>
      <c r="F2682" s="99"/>
      <c r="G2682" s="99"/>
      <c r="H2682" s="99"/>
      <c r="I2682" s="99"/>
      <c r="J2682" s="99"/>
      <c r="K2682" s="99"/>
      <c r="L2682" s="99"/>
      <c r="M2682" s="99"/>
      <c r="N2682" s="99"/>
      <c r="O2682" s="99"/>
      <c r="P2682" s="99"/>
      <c r="Q2682" s="99"/>
      <c r="R2682" s="99"/>
      <c r="S2682" s="99"/>
      <c r="T2682" s="99"/>
      <c r="U2682" s="100"/>
      <c r="Z2682" s="102"/>
      <c r="AA2682" s="102"/>
      <c r="AB2682" s="103"/>
      <c r="AC2682" s="103"/>
    </row>
    <row r="2683" spans="1:29" ht="20.45" customHeight="1" x14ac:dyDescent="0.25">
      <c r="A2683" s="85" t="s">
        <v>155</v>
      </c>
      <c r="Z2683" s="104"/>
      <c r="AA2683" s="105"/>
      <c r="AB2683" s="92"/>
      <c r="AC2683" s="92"/>
    </row>
    <row r="2684" spans="1:29" ht="15" customHeight="1" x14ac:dyDescent="0.25">
      <c r="A2684" s="88"/>
      <c r="Z2684" s="2"/>
      <c r="AA2684" s="106"/>
    </row>
    <row r="2685" spans="1:29" ht="21" customHeight="1" x14ac:dyDescent="0.25">
      <c r="A2685" s="88" t="s">
        <v>156</v>
      </c>
      <c r="B2685" s="90"/>
      <c r="C2685" s="90"/>
      <c r="D2685" s="90">
        <v>439554000</v>
      </c>
      <c r="Z2685" s="2"/>
      <c r="AA2685" s="101"/>
    </row>
    <row r="2686" spans="1:29" ht="19.5" customHeight="1" x14ac:dyDescent="0.25">
      <c r="A2686" s="88" t="s">
        <v>157</v>
      </c>
      <c r="B2686" s="90"/>
      <c r="C2686" s="90"/>
      <c r="D2686" s="90">
        <v>181871156</v>
      </c>
      <c r="Z2686" s="2"/>
      <c r="AA2686" s="101"/>
    </row>
    <row r="2687" spans="1:29" ht="18.95" customHeight="1" x14ac:dyDescent="0.25">
      <c r="A2687" s="88" t="s">
        <v>158</v>
      </c>
      <c r="B2687" s="90">
        <v>223437000</v>
      </c>
      <c r="C2687" s="90"/>
      <c r="D2687" s="90">
        <v>965062000</v>
      </c>
      <c r="Z2687" s="2"/>
      <c r="AA2687" s="107"/>
    </row>
    <row r="2688" spans="1:29" ht="22.5" customHeight="1" x14ac:dyDescent="0.25">
      <c r="A2688" s="88" t="s">
        <v>159</v>
      </c>
      <c r="B2688" s="90">
        <v>646000</v>
      </c>
      <c r="C2688" s="90"/>
      <c r="D2688" s="90">
        <v>25600000</v>
      </c>
      <c r="Z2688" s="2"/>
      <c r="AA2688" s="107"/>
    </row>
    <row r="2689" spans="1:27" ht="23.1" customHeight="1" x14ac:dyDescent="0.25">
      <c r="A2689" s="88" t="s">
        <v>160</v>
      </c>
      <c r="B2689" s="90">
        <v>832731000</v>
      </c>
      <c r="C2689" s="90"/>
      <c r="D2689" s="90">
        <v>729000</v>
      </c>
      <c r="Z2689" s="2"/>
      <c r="AA2689" s="101"/>
    </row>
    <row r="2690" spans="1:27" ht="21.6" customHeight="1" x14ac:dyDescent="0.25">
      <c r="A2690" s="88" t="s">
        <v>161</v>
      </c>
      <c r="B2690" s="90">
        <f t="shared" ref="B2690" si="1394">118198000+77824000</f>
        <v>196022000</v>
      </c>
      <c r="C2690" s="90"/>
      <c r="D2690" s="90">
        <v>107925000</v>
      </c>
      <c r="Z2690" s="2"/>
      <c r="AA2690" s="101"/>
    </row>
    <row r="2691" spans="1:27" ht="24.95" hidden="1" customHeight="1" x14ac:dyDescent="0.25">
      <c r="A2691" s="88" t="s">
        <v>162</v>
      </c>
      <c r="B2691" s="90">
        <v>264813000</v>
      </c>
      <c r="C2691" s="90"/>
      <c r="D2691" s="90"/>
      <c r="Z2691" s="2"/>
      <c r="AA2691" s="101"/>
    </row>
    <row r="2692" spans="1:27" s="96" customFormat="1" ht="28.5" customHeight="1" thickBot="1" x14ac:dyDescent="0.3">
      <c r="A2692" s="93" t="s">
        <v>154</v>
      </c>
      <c r="B2692" s="94">
        <f t="shared" ref="B2692" si="1395">SUM(B2685:B2691)</f>
        <v>1517649000</v>
      </c>
      <c r="C2692" s="94"/>
      <c r="D2692" s="94">
        <f>SUM(D2685:D2691)</f>
        <v>1720741156</v>
      </c>
      <c r="E2692" s="82"/>
      <c r="F2692" s="82"/>
      <c r="G2692" s="82"/>
      <c r="H2692" s="82"/>
      <c r="I2692" s="82"/>
      <c r="J2692" s="82"/>
      <c r="K2692" s="82"/>
      <c r="L2692" s="82"/>
      <c r="M2692" s="82"/>
      <c r="N2692" s="82"/>
      <c r="O2692" s="82"/>
      <c r="P2692" s="82"/>
      <c r="Q2692" s="82"/>
      <c r="R2692" s="82"/>
      <c r="S2692" s="82"/>
      <c r="T2692" s="82"/>
      <c r="U2692" s="95"/>
      <c r="Z2692" s="82"/>
      <c r="AA2692" s="82"/>
    </row>
    <row r="2693" spans="1:27" s="101" customFormat="1" ht="15" customHeight="1" thickTop="1" x14ac:dyDescent="0.25">
      <c r="A2693" s="88"/>
      <c r="B2693" s="98"/>
      <c r="C2693" s="98"/>
      <c r="D2693" s="98"/>
      <c r="E2693" s="99"/>
      <c r="F2693" s="99"/>
      <c r="G2693" s="99"/>
      <c r="H2693" s="99"/>
      <c r="I2693" s="99"/>
      <c r="J2693" s="99"/>
      <c r="K2693" s="99"/>
      <c r="L2693" s="99"/>
      <c r="M2693" s="99"/>
      <c r="N2693" s="99"/>
      <c r="O2693" s="99"/>
      <c r="P2693" s="99"/>
      <c r="Q2693" s="99"/>
      <c r="R2693" s="99"/>
      <c r="S2693" s="99"/>
      <c r="T2693" s="99"/>
      <c r="U2693" s="100"/>
      <c r="Z2693" s="102">
        <f>D2074</f>
        <v>133629850509</v>
      </c>
      <c r="AA2693" s="107"/>
    </row>
    <row r="2694" spans="1:27" s="101" customFormat="1" ht="15" customHeight="1" x14ac:dyDescent="0.25">
      <c r="A2694" s="88"/>
      <c r="B2694" s="98"/>
      <c r="C2694" s="98"/>
      <c r="D2694" s="98"/>
      <c r="E2694" s="99"/>
      <c r="F2694" s="99"/>
      <c r="G2694" s="99"/>
      <c r="H2694" s="99"/>
      <c r="I2694" s="99"/>
      <c r="J2694" s="99"/>
      <c r="K2694" s="99"/>
      <c r="L2694" s="99"/>
      <c r="M2694" s="99"/>
      <c r="N2694" s="99"/>
      <c r="O2694" s="99"/>
      <c r="P2694" s="99"/>
      <c r="Q2694" s="99"/>
      <c r="R2694" s="99"/>
      <c r="S2694" s="99"/>
      <c r="T2694" s="99"/>
      <c r="U2694" s="100"/>
      <c r="Z2694" s="102">
        <f>'[1]2017 allotment-adjust'!G83</f>
        <v>133629850509</v>
      </c>
    </row>
    <row r="2695" spans="1:27" s="101" customFormat="1" ht="15" hidden="1" customHeight="1" x14ac:dyDescent="0.25">
      <c r="A2695" s="85" t="s">
        <v>163</v>
      </c>
      <c r="B2695" s="98"/>
      <c r="C2695" s="98"/>
      <c r="D2695" s="98"/>
      <c r="E2695" s="99"/>
      <c r="F2695" s="99"/>
      <c r="G2695" s="99"/>
      <c r="H2695" s="99"/>
      <c r="I2695" s="99"/>
      <c r="J2695" s="99"/>
      <c r="K2695" s="99"/>
      <c r="L2695" s="99"/>
      <c r="M2695" s="99"/>
      <c r="N2695" s="99"/>
      <c r="O2695" s="99"/>
      <c r="P2695" s="99"/>
      <c r="Q2695" s="99"/>
      <c r="R2695" s="99"/>
      <c r="S2695" s="99"/>
      <c r="T2695" s="99"/>
      <c r="U2695" s="100"/>
      <c r="Z2695" s="102"/>
    </row>
    <row r="2696" spans="1:27" s="101" customFormat="1" ht="15" hidden="1" customHeight="1" x14ac:dyDescent="0.25">
      <c r="A2696" s="85"/>
      <c r="B2696" s="98"/>
      <c r="C2696" s="98"/>
      <c r="D2696" s="98"/>
      <c r="E2696" s="99"/>
      <c r="F2696" s="99"/>
      <c r="G2696" s="99"/>
      <c r="H2696" s="99"/>
      <c r="I2696" s="99"/>
      <c r="J2696" s="99"/>
      <c r="K2696" s="99"/>
      <c r="L2696" s="99"/>
      <c r="M2696" s="99"/>
      <c r="N2696" s="99"/>
      <c r="O2696" s="99"/>
      <c r="P2696" s="99"/>
      <c r="Q2696" s="99"/>
      <c r="R2696" s="99"/>
      <c r="S2696" s="99"/>
      <c r="T2696" s="99"/>
      <c r="U2696" s="100"/>
      <c r="Z2696" s="102"/>
    </row>
    <row r="2697" spans="1:27" s="101" customFormat="1" ht="15" hidden="1" customHeight="1" x14ac:dyDescent="0.25">
      <c r="A2697" s="88" t="s">
        <v>164</v>
      </c>
      <c r="B2697" s="98">
        <v>-3526590965</v>
      </c>
      <c r="C2697" s="98"/>
      <c r="D2697" s="98"/>
      <c r="E2697" s="99"/>
      <c r="F2697" s="99"/>
      <c r="G2697" s="99"/>
      <c r="H2697" s="99"/>
      <c r="I2697" s="99"/>
      <c r="J2697" s="99"/>
      <c r="K2697" s="99"/>
      <c r="L2697" s="99"/>
      <c r="M2697" s="99"/>
      <c r="N2697" s="99"/>
      <c r="O2697" s="99"/>
      <c r="P2697" s="99"/>
      <c r="Q2697" s="99"/>
      <c r="R2697" s="99"/>
      <c r="S2697" s="99"/>
      <c r="T2697" s="99"/>
      <c r="U2697" s="100"/>
      <c r="Z2697" s="102"/>
    </row>
    <row r="2698" spans="1:27" s="101" customFormat="1" ht="15" hidden="1" customHeight="1" x14ac:dyDescent="0.25">
      <c r="A2698" s="88" t="s">
        <v>165</v>
      </c>
      <c r="B2698" s="98">
        <v>3526590965</v>
      </c>
      <c r="C2698" s="98"/>
      <c r="D2698" s="98"/>
      <c r="E2698" s="99"/>
      <c r="F2698" s="99"/>
      <c r="G2698" s="99"/>
      <c r="H2698" s="99"/>
      <c r="I2698" s="99"/>
      <c r="J2698" s="99"/>
      <c r="K2698" s="99"/>
      <c r="L2698" s="99"/>
      <c r="M2698" s="99"/>
      <c r="N2698" s="99"/>
      <c r="O2698" s="99"/>
      <c r="P2698" s="99"/>
      <c r="Q2698" s="99"/>
      <c r="R2698" s="99"/>
      <c r="S2698" s="99"/>
      <c r="T2698" s="99"/>
      <c r="U2698" s="100"/>
      <c r="Z2698" s="102"/>
    </row>
    <row r="2699" spans="1:27" s="101" customFormat="1" ht="15" hidden="1" customHeight="1" x14ac:dyDescent="0.25">
      <c r="A2699" s="85"/>
      <c r="B2699" s="98"/>
      <c r="C2699" s="98"/>
      <c r="D2699" s="98"/>
      <c r="E2699" s="99"/>
      <c r="F2699" s="99"/>
      <c r="G2699" s="99"/>
      <c r="H2699" s="99"/>
      <c r="I2699" s="99"/>
      <c r="J2699" s="99"/>
      <c r="K2699" s="99"/>
      <c r="L2699" s="99"/>
      <c r="M2699" s="99"/>
      <c r="N2699" s="99"/>
      <c r="O2699" s="99"/>
      <c r="P2699" s="99"/>
      <c r="Q2699" s="99"/>
      <c r="R2699" s="99"/>
      <c r="S2699" s="99"/>
      <c r="T2699" s="99"/>
      <c r="U2699" s="100"/>
      <c r="Z2699" s="102"/>
    </row>
    <row r="2700" spans="1:27" s="101" customFormat="1" ht="15" hidden="1" customHeight="1" x14ac:dyDescent="0.25">
      <c r="A2700" s="85"/>
      <c r="B2700" s="98"/>
      <c r="C2700" s="98"/>
      <c r="D2700" s="98"/>
      <c r="E2700" s="99"/>
      <c r="F2700" s="99"/>
      <c r="G2700" s="99"/>
      <c r="H2700" s="99"/>
      <c r="I2700" s="99"/>
      <c r="J2700" s="99"/>
      <c r="K2700" s="99"/>
      <c r="L2700" s="99"/>
      <c r="M2700" s="99"/>
      <c r="N2700" s="99"/>
      <c r="O2700" s="99"/>
      <c r="P2700" s="99"/>
      <c r="Q2700" s="99"/>
      <c r="R2700" s="99"/>
      <c r="S2700" s="99"/>
      <c r="T2700" s="99"/>
      <c r="U2700" s="100"/>
      <c r="Z2700" s="102"/>
    </row>
    <row r="2701" spans="1:27" s="101" customFormat="1" ht="15" hidden="1" customHeight="1" x14ac:dyDescent="0.25">
      <c r="A2701" s="88"/>
      <c r="B2701" s="98"/>
      <c r="C2701" s="98"/>
      <c r="D2701" s="98"/>
      <c r="E2701" s="99"/>
      <c r="F2701" s="99"/>
      <c r="G2701" s="99"/>
      <c r="H2701" s="99"/>
      <c r="I2701" s="99"/>
      <c r="J2701" s="99"/>
      <c r="K2701" s="99"/>
      <c r="L2701" s="99"/>
      <c r="M2701" s="99"/>
      <c r="N2701" s="99"/>
      <c r="O2701" s="99"/>
      <c r="P2701" s="99"/>
      <c r="Q2701" s="99"/>
      <c r="R2701" s="99"/>
      <c r="S2701" s="99"/>
      <c r="T2701" s="99"/>
      <c r="U2701" s="100"/>
      <c r="Z2701" s="102"/>
    </row>
    <row r="2702" spans="1:27" s="101" customFormat="1" ht="15" hidden="1" customHeight="1" x14ac:dyDescent="0.25">
      <c r="A2702" s="85" t="s">
        <v>166</v>
      </c>
      <c r="B2702" s="98"/>
      <c r="C2702" s="98"/>
      <c r="D2702" s="98"/>
      <c r="E2702" s="99"/>
      <c r="F2702" s="99"/>
      <c r="G2702" s="99"/>
      <c r="H2702" s="99"/>
      <c r="I2702" s="99"/>
      <c r="J2702" s="99"/>
      <c r="K2702" s="99"/>
      <c r="L2702" s="99"/>
      <c r="M2702" s="99"/>
      <c r="N2702" s="99"/>
      <c r="O2702" s="99"/>
      <c r="P2702" s="99"/>
      <c r="Q2702" s="99"/>
      <c r="R2702" s="99"/>
      <c r="S2702" s="99"/>
      <c r="T2702" s="99"/>
      <c r="U2702" s="100"/>
      <c r="Z2702" s="102"/>
    </row>
    <row r="2703" spans="1:27" s="101" customFormat="1" ht="15" hidden="1" customHeight="1" x14ac:dyDescent="0.25">
      <c r="A2703" s="88"/>
      <c r="B2703" s="98"/>
      <c r="C2703" s="98"/>
      <c r="D2703" s="98"/>
      <c r="E2703" s="99"/>
      <c r="F2703" s="99"/>
      <c r="G2703" s="99"/>
      <c r="H2703" s="99"/>
      <c r="I2703" s="99"/>
      <c r="J2703" s="99"/>
      <c r="K2703" s="99"/>
      <c r="L2703" s="99"/>
      <c r="M2703" s="99"/>
      <c r="N2703" s="99"/>
      <c r="O2703" s="99"/>
      <c r="P2703" s="99"/>
      <c r="Q2703" s="99"/>
      <c r="R2703" s="99"/>
      <c r="S2703" s="99"/>
      <c r="T2703" s="99"/>
      <c r="U2703" s="100"/>
      <c r="Z2703" s="102"/>
    </row>
    <row r="2704" spans="1:27" ht="15" hidden="1" customHeight="1" x14ac:dyDescent="0.25">
      <c r="A2704" s="88" t="s">
        <v>167</v>
      </c>
      <c r="B2704" s="90"/>
      <c r="C2704" s="90"/>
      <c r="D2704" s="90"/>
      <c r="Z2704" s="79"/>
    </row>
    <row r="2705" spans="1:29" ht="15" hidden="1" customHeight="1" x14ac:dyDescent="0.25">
      <c r="A2705" s="88" t="s">
        <v>168</v>
      </c>
      <c r="B2705" s="90"/>
      <c r="C2705" s="90"/>
      <c r="D2705" s="90"/>
      <c r="Z2705" s="79"/>
    </row>
    <row r="2706" spans="1:29" s="101" customFormat="1" ht="15" hidden="1" customHeight="1" thickBot="1" x14ac:dyDescent="0.3">
      <c r="A2706" s="108" t="s">
        <v>154</v>
      </c>
      <c r="B2706" s="109">
        <f t="shared" ref="B2706:C2706" si="1396">B2705+B2704</f>
        <v>0</v>
      </c>
      <c r="C2706" s="109">
        <f t="shared" si="1396"/>
        <v>0</v>
      </c>
      <c r="D2706" s="109">
        <f>D2705+D2704</f>
        <v>0</v>
      </c>
      <c r="E2706" s="99"/>
      <c r="F2706" s="99"/>
      <c r="G2706" s="99"/>
      <c r="H2706" s="99"/>
      <c r="I2706" s="99"/>
      <c r="J2706" s="99"/>
      <c r="K2706" s="99"/>
      <c r="L2706" s="99"/>
      <c r="M2706" s="99"/>
      <c r="N2706" s="99"/>
      <c r="O2706" s="99"/>
      <c r="P2706" s="99"/>
      <c r="Q2706" s="99"/>
      <c r="R2706" s="99"/>
      <c r="S2706" s="99"/>
      <c r="T2706" s="99"/>
      <c r="U2706" s="100"/>
      <c r="Z2706" s="102"/>
    </row>
    <row r="2707" spans="1:29" s="101" customFormat="1" ht="15" hidden="1" customHeight="1" thickTop="1" x14ac:dyDescent="0.25">
      <c r="A2707" s="88"/>
      <c r="B2707" s="98"/>
      <c r="C2707" s="98"/>
      <c r="D2707" s="98"/>
      <c r="E2707" s="99"/>
      <c r="F2707" s="99"/>
      <c r="G2707" s="99"/>
      <c r="H2707" s="99"/>
      <c r="I2707" s="99"/>
      <c r="J2707" s="99"/>
      <c r="K2707" s="99"/>
      <c r="L2707" s="99"/>
      <c r="M2707" s="99"/>
      <c r="N2707" s="99"/>
      <c r="O2707" s="99"/>
      <c r="P2707" s="99"/>
      <c r="Q2707" s="99"/>
      <c r="R2707" s="99"/>
      <c r="S2707" s="99"/>
      <c r="T2707" s="99"/>
      <c r="U2707" s="100"/>
      <c r="Z2707" s="102"/>
    </row>
    <row r="2708" spans="1:29" s="101" customFormat="1" ht="15" hidden="1" customHeight="1" x14ac:dyDescent="0.25">
      <c r="A2708" s="85" t="s">
        <v>169</v>
      </c>
      <c r="B2708" s="98"/>
      <c r="C2708" s="98"/>
      <c r="D2708" s="98"/>
      <c r="E2708" s="99"/>
      <c r="F2708" s="99"/>
      <c r="G2708" s="99"/>
      <c r="H2708" s="99"/>
      <c r="I2708" s="99"/>
      <c r="J2708" s="99"/>
      <c r="K2708" s="99"/>
      <c r="L2708" s="99"/>
      <c r="M2708" s="99"/>
      <c r="N2708" s="99"/>
      <c r="O2708" s="99"/>
      <c r="P2708" s="99"/>
      <c r="Q2708" s="99"/>
      <c r="R2708" s="99"/>
      <c r="S2708" s="99"/>
      <c r="T2708" s="99"/>
      <c r="U2708" s="100"/>
      <c r="Z2708" s="102"/>
    </row>
    <row r="2709" spans="1:29" s="101" customFormat="1" ht="15" hidden="1" customHeight="1" x14ac:dyDescent="0.25">
      <c r="A2709" s="88"/>
      <c r="B2709" s="98"/>
      <c r="C2709" s="98"/>
      <c r="D2709" s="98"/>
      <c r="E2709" s="99"/>
      <c r="F2709" s="99"/>
      <c r="G2709" s="99"/>
      <c r="H2709" s="99"/>
      <c r="I2709" s="99"/>
      <c r="J2709" s="99"/>
      <c r="K2709" s="99"/>
      <c r="L2709" s="99"/>
      <c r="M2709" s="99"/>
      <c r="N2709" s="99"/>
      <c r="O2709" s="99"/>
      <c r="P2709" s="99"/>
      <c r="Q2709" s="99"/>
      <c r="R2709" s="99"/>
      <c r="S2709" s="99"/>
      <c r="T2709" s="99"/>
      <c r="U2709" s="100"/>
      <c r="Z2709" s="102"/>
    </row>
    <row r="2710" spans="1:29" s="101" customFormat="1" ht="15" hidden="1" customHeight="1" x14ac:dyDescent="0.25">
      <c r="A2710" s="88" t="s">
        <v>170</v>
      </c>
      <c r="B2710" s="98"/>
      <c r="C2710" s="98"/>
      <c r="D2710" s="98"/>
      <c r="E2710" s="99"/>
      <c r="F2710" s="99"/>
      <c r="G2710" s="99"/>
      <c r="H2710" s="99"/>
      <c r="I2710" s="99"/>
      <c r="J2710" s="99"/>
      <c r="K2710" s="99"/>
      <c r="L2710" s="99"/>
      <c r="M2710" s="99"/>
      <c r="N2710" s="99"/>
      <c r="O2710" s="99"/>
      <c r="P2710" s="99"/>
      <c r="Q2710" s="99"/>
      <c r="R2710" s="99"/>
      <c r="S2710" s="99"/>
      <c r="T2710" s="99"/>
      <c r="U2710" s="100"/>
      <c r="Z2710" s="102"/>
    </row>
    <row r="2711" spans="1:29" s="101" customFormat="1" ht="15" hidden="1" customHeight="1" x14ac:dyDescent="0.25">
      <c r="A2711" s="88"/>
      <c r="B2711" s="98"/>
      <c r="C2711" s="98"/>
      <c r="D2711" s="98"/>
      <c r="E2711" s="99"/>
      <c r="F2711" s="99"/>
      <c r="G2711" s="99"/>
      <c r="H2711" s="99"/>
      <c r="I2711" s="99"/>
      <c r="J2711" s="99"/>
      <c r="K2711" s="99"/>
      <c r="L2711" s="99"/>
      <c r="M2711" s="99"/>
      <c r="N2711" s="99"/>
      <c r="O2711" s="99"/>
      <c r="P2711" s="99"/>
      <c r="Q2711" s="99"/>
      <c r="R2711" s="99"/>
      <c r="S2711" s="99"/>
      <c r="T2711" s="99"/>
      <c r="U2711" s="100"/>
      <c r="Z2711" s="102"/>
    </row>
    <row r="2712" spans="1:29" s="101" customFormat="1" ht="15" hidden="1" customHeight="1" x14ac:dyDescent="0.25">
      <c r="A2712" s="88"/>
      <c r="B2712" s="98"/>
      <c r="C2712" s="98"/>
      <c r="D2712" s="98"/>
      <c r="E2712" s="99"/>
      <c r="F2712" s="99"/>
      <c r="G2712" s="99"/>
      <c r="H2712" s="99"/>
      <c r="I2712" s="99"/>
      <c r="J2712" s="99"/>
      <c r="K2712" s="99"/>
      <c r="L2712" s="99"/>
      <c r="M2712" s="99"/>
      <c r="N2712" s="99"/>
      <c r="O2712" s="99"/>
      <c r="P2712" s="99"/>
      <c r="Q2712" s="99"/>
      <c r="R2712" s="99"/>
      <c r="S2712" s="99"/>
      <c r="T2712" s="99"/>
      <c r="U2712" s="100"/>
      <c r="Z2712" s="102"/>
    </row>
    <row r="2713" spans="1:29" s="83" customFormat="1" ht="33.6" customHeight="1" x14ac:dyDescent="0.25">
      <c r="A2713" s="110" t="s">
        <v>171</v>
      </c>
      <c r="B2713" s="82" t="s">
        <v>172</v>
      </c>
      <c r="C2713" s="82"/>
      <c r="D2713" s="82" t="s">
        <v>172</v>
      </c>
      <c r="E2713" s="111"/>
      <c r="F2713" s="111"/>
      <c r="G2713" s="111"/>
      <c r="H2713" s="111"/>
      <c r="I2713" s="111"/>
      <c r="J2713" s="111"/>
      <c r="K2713" s="111"/>
      <c r="L2713" s="111"/>
      <c r="M2713" s="111"/>
      <c r="N2713" s="111"/>
      <c r="O2713" s="111"/>
      <c r="P2713" s="111"/>
      <c r="Q2713" s="111"/>
      <c r="R2713" s="111"/>
      <c r="S2713" s="111"/>
      <c r="T2713" s="111"/>
      <c r="U2713" s="112"/>
      <c r="Z2713" s="84"/>
      <c r="AA2713" s="82" t="s">
        <v>173</v>
      </c>
    </row>
    <row r="2714" spans="1:29" ht="15" customHeight="1" x14ac:dyDescent="0.2">
      <c r="U2714" s="2"/>
      <c r="V2714" s="2"/>
      <c r="W2714" s="2"/>
      <c r="X2714" s="2"/>
      <c r="Y2714" s="2"/>
      <c r="Z2714" s="2"/>
      <c r="AA2714" s="113"/>
      <c r="AB2714" s="114"/>
      <c r="AC2714" s="114"/>
    </row>
    <row r="2715" spans="1:29" ht="15" customHeight="1" x14ac:dyDescent="0.2">
      <c r="U2715" s="2"/>
      <c r="V2715" s="2"/>
      <c r="W2715" s="2"/>
      <c r="X2715" s="2"/>
      <c r="Y2715" s="2"/>
      <c r="Z2715" s="2"/>
      <c r="AA2715" s="113"/>
      <c r="AB2715" s="114"/>
      <c r="AC2715" s="114"/>
    </row>
    <row r="2716" spans="1:29" ht="15" customHeight="1" x14ac:dyDescent="0.2">
      <c r="AA2716" s="114"/>
      <c r="AB2716" s="114"/>
      <c r="AC2716" s="114"/>
    </row>
    <row r="2717" spans="1:29" s="96" customFormat="1" ht="15" customHeight="1" x14ac:dyDescent="0.25">
      <c r="A2717" s="10" t="s">
        <v>174</v>
      </c>
      <c r="B2717" s="10"/>
      <c r="C2717" s="10"/>
      <c r="D2717" s="115" t="s">
        <v>175</v>
      </c>
      <c r="E2717" s="115"/>
      <c r="F2717" s="115"/>
      <c r="G2717" s="115"/>
      <c r="H2717" s="115"/>
      <c r="I2717" s="115"/>
      <c r="J2717" s="115"/>
      <c r="K2717" s="115"/>
      <c r="L2717" s="115"/>
      <c r="M2717" s="115"/>
      <c r="N2717" s="115"/>
      <c r="O2717" s="115"/>
      <c r="P2717" s="115"/>
      <c r="Q2717" s="115"/>
      <c r="R2717" s="115"/>
      <c r="S2717" s="115"/>
      <c r="T2717" s="115"/>
      <c r="U2717" s="115"/>
      <c r="V2717" s="115"/>
      <c r="W2717" s="115"/>
      <c r="X2717" s="115"/>
      <c r="Y2717" s="115"/>
      <c r="Z2717" s="115"/>
      <c r="AA2717" s="1" t="s">
        <v>176</v>
      </c>
      <c r="AB2717" s="1"/>
      <c r="AC2717" s="1"/>
    </row>
    <row r="2718" spans="1:29" s="96" customFormat="1" ht="15" customHeight="1" x14ac:dyDescent="0.25">
      <c r="A2718" s="10" t="s">
        <v>177</v>
      </c>
      <c r="B2718" s="10"/>
      <c r="C2718" s="10"/>
      <c r="D2718" s="115" t="s">
        <v>178</v>
      </c>
      <c r="E2718" s="115"/>
      <c r="F2718" s="115"/>
      <c r="G2718" s="115"/>
      <c r="H2718" s="115"/>
      <c r="I2718" s="115"/>
      <c r="J2718" s="115"/>
      <c r="K2718" s="115"/>
      <c r="L2718" s="115"/>
      <c r="M2718" s="115"/>
      <c r="N2718" s="115"/>
      <c r="O2718" s="115"/>
      <c r="P2718" s="115"/>
      <c r="Q2718" s="115"/>
      <c r="R2718" s="115"/>
      <c r="S2718" s="115"/>
      <c r="T2718" s="115"/>
      <c r="U2718" s="115"/>
      <c r="V2718" s="115"/>
      <c r="W2718" s="115"/>
      <c r="X2718" s="115"/>
      <c r="Y2718" s="115"/>
      <c r="Z2718" s="115"/>
      <c r="AA2718" s="1" t="s">
        <v>179</v>
      </c>
      <c r="AB2718" s="1"/>
      <c r="AC2718" s="1"/>
    </row>
    <row r="2720" spans="1:2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s="78" customFormat="1" ht="15" customHeight="1" x14ac:dyDescent="0.2">
      <c r="B2721" s="79"/>
      <c r="C2721" s="79"/>
      <c r="D2721" s="79"/>
      <c r="E2721" s="79"/>
      <c r="F2721" s="79"/>
      <c r="G2721" s="79"/>
      <c r="H2721" s="79"/>
      <c r="I2721" s="79"/>
      <c r="J2721" s="79"/>
      <c r="K2721" s="79"/>
      <c r="L2721" s="79"/>
      <c r="M2721" s="79"/>
      <c r="N2721" s="79"/>
      <c r="O2721" s="79"/>
      <c r="P2721" s="79"/>
      <c r="Q2721" s="79"/>
      <c r="R2721" s="79"/>
      <c r="S2721" s="79"/>
      <c r="T2721" s="79"/>
      <c r="U2721" s="79"/>
      <c r="V2721" s="79"/>
      <c r="W2721" s="79"/>
      <c r="X2721" s="79"/>
      <c r="Y2721" s="79"/>
      <c r="Z2721" s="79"/>
    </row>
    <row r="2722" spans="2:28" s="78" customFormat="1" ht="15" customHeight="1" x14ac:dyDescent="0.2">
      <c r="B2722" s="79">
        <v>118449453770</v>
      </c>
      <c r="C2722" s="79">
        <v>118449453770</v>
      </c>
      <c r="D2722" s="79">
        <v>118449453770</v>
      </c>
      <c r="E2722" s="79">
        <v>11498056863.6</v>
      </c>
      <c r="F2722" s="79">
        <v>0</v>
      </c>
      <c r="G2722" s="79">
        <v>0</v>
      </c>
      <c r="H2722" s="79">
        <v>0</v>
      </c>
      <c r="I2722" s="79">
        <v>812371831.08000004</v>
      </c>
      <c r="J2722" s="79">
        <v>0</v>
      </c>
      <c r="K2722" s="79">
        <v>0</v>
      </c>
      <c r="L2722" s="79">
        <v>0</v>
      </c>
      <c r="M2722" s="79">
        <v>812371831.08000004</v>
      </c>
      <c r="N2722" s="79">
        <v>1782848802.26</v>
      </c>
      <c r="O2722" s="79">
        <v>8902836230.2599983</v>
      </c>
      <c r="P2722" s="79">
        <v>0</v>
      </c>
      <c r="Q2722" s="79">
        <v>0</v>
      </c>
      <c r="R2722" s="79">
        <v>0</v>
      </c>
      <c r="S2722" s="79">
        <v>0</v>
      </c>
      <c r="T2722" s="79">
        <v>0</v>
      </c>
      <c r="U2722" s="79">
        <v>0</v>
      </c>
      <c r="V2722" s="79">
        <v>0</v>
      </c>
      <c r="W2722" s="79">
        <v>0</v>
      </c>
      <c r="X2722" s="79">
        <v>0</v>
      </c>
      <c r="Y2722" s="79">
        <v>0</v>
      </c>
      <c r="Z2722" s="79">
        <v>27406519198.869999</v>
      </c>
      <c r="AA2722" s="79">
        <v>91042934571.130005</v>
      </c>
    </row>
    <row r="2723" spans="2:28" s="78" customFormat="1" ht="15" hidden="1" customHeight="1" x14ac:dyDescent="0.2">
      <c r="B2723" s="91">
        <v>102106257517</v>
      </c>
      <c r="C2723" s="91">
        <v>102106257517</v>
      </c>
      <c r="D2723" s="91">
        <v>102106257517</v>
      </c>
      <c r="E2723" s="91">
        <v>11052955388.5</v>
      </c>
      <c r="F2723" s="91">
        <v>24063234109.319748</v>
      </c>
      <c r="G2723" s="91">
        <v>18848567718.900002</v>
      </c>
      <c r="H2723" s="91">
        <v>0</v>
      </c>
      <c r="I2723" s="91">
        <v>2765278014.1299996</v>
      </c>
      <c r="J2723" s="91">
        <v>5366618092.3299999</v>
      </c>
      <c r="K2723" s="91">
        <v>5229766030.5</v>
      </c>
      <c r="L2723" s="91">
        <v>0</v>
      </c>
      <c r="M2723" s="91">
        <v>13361662136.960003</v>
      </c>
      <c r="N2723" s="91">
        <v>705038584.22000003</v>
      </c>
      <c r="O2723" s="91">
        <v>5877069004.6100025</v>
      </c>
      <c r="P2723" s="91">
        <v>1705569785.5399997</v>
      </c>
      <c r="Q2723" s="91">
        <v>10327918169.980003</v>
      </c>
      <c r="R2723" s="91">
        <v>1666468721.0609999</v>
      </c>
      <c r="S2723" s="91">
        <v>6702240125.9487505</v>
      </c>
      <c r="T2723" s="91">
        <v>789329016.66000021</v>
      </c>
      <c r="U2723" s="91">
        <v>10709222199.300005</v>
      </c>
      <c r="V2723" s="91">
        <v>2120250472.4400005</v>
      </c>
      <c r="W2723" s="91">
        <v>0</v>
      </c>
      <c r="X2723" s="91">
        <v>0</v>
      </c>
      <c r="Y2723" s="91">
        <v>0</v>
      </c>
      <c r="Z2723" s="91">
        <v>53964768216.719765</v>
      </c>
      <c r="AA2723" s="78">
        <v>48141489300.280235</v>
      </c>
      <c r="AB2723" s="78">
        <v>0.52851577884670775</v>
      </c>
    </row>
    <row r="2724" spans="2:28" s="78" customFormat="1" ht="15" hidden="1" customHeight="1" x14ac:dyDescent="0.2">
      <c r="B2724" s="91">
        <f t="shared" ref="B2724:C2724" si="1397">B2723-B2663</f>
        <v>-34611873883</v>
      </c>
      <c r="C2724" s="91">
        <f t="shared" si="1397"/>
        <v>102106257517</v>
      </c>
      <c r="D2724" s="91">
        <f>D2723-D2663</f>
        <v>-34617988883</v>
      </c>
      <c r="E2724" s="91">
        <f t="shared" ref="E2724:AB2724" si="1398">E2723-E2663</f>
        <v>-6962921666.5460014</v>
      </c>
      <c r="F2724" s="91">
        <f t="shared" si="1398"/>
        <v>-11158570189.290245</v>
      </c>
      <c r="G2724" s="91">
        <f t="shared" si="1398"/>
        <v>504985574.73833847</v>
      </c>
      <c r="H2724" s="91">
        <f t="shared" si="1398"/>
        <v>0</v>
      </c>
      <c r="I2724" s="91">
        <f t="shared" si="1398"/>
        <v>466026447.44000006</v>
      </c>
      <c r="J2724" s="91">
        <f t="shared" si="1398"/>
        <v>1400806061.8399992</v>
      </c>
      <c r="K2724" s="91">
        <f t="shared" si="1398"/>
        <v>5229766030.5</v>
      </c>
      <c r="L2724" s="91">
        <f t="shared" si="1398"/>
        <v>0</v>
      </c>
      <c r="M2724" s="91">
        <f t="shared" si="1398"/>
        <v>4057601030.2500019</v>
      </c>
      <c r="N2724" s="91">
        <f t="shared" si="1398"/>
        <v>-1263446868.1199994</v>
      </c>
      <c r="O2724" s="91">
        <f t="shared" si="1398"/>
        <v>-4133262796.7359982</v>
      </c>
      <c r="P2724" s="91">
        <f t="shared" si="1398"/>
        <v>-2032238449.1299999</v>
      </c>
      <c r="Q2724" s="91">
        <f t="shared" si="1398"/>
        <v>7469368572.1700039</v>
      </c>
      <c r="R2724" s="91">
        <f t="shared" si="1398"/>
        <v>-15214720053.689003</v>
      </c>
      <c r="S2724" s="91">
        <f t="shared" si="1398"/>
        <v>-4807898769.611249</v>
      </c>
      <c r="T2724" s="91">
        <f t="shared" si="1398"/>
        <v>-2343841321.3699999</v>
      </c>
      <c r="U2724" s="91">
        <f t="shared" si="1398"/>
        <v>-4501189606.8316593</v>
      </c>
      <c r="V2724" s="91">
        <f t="shared" si="1398"/>
        <v>2120250472.4400005</v>
      </c>
      <c r="W2724" s="91">
        <f t="shared" si="1398"/>
        <v>0</v>
      </c>
      <c r="X2724" s="91">
        <f t="shared" si="1398"/>
        <v>0</v>
      </c>
      <c r="Y2724" s="91">
        <f t="shared" si="1398"/>
        <v>0</v>
      </c>
      <c r="Z2724" s="91">
        <f t="shared" si="1398"/>
        <v>-20649377790.627892</v>
      </c>
      <c r="AA2724" s="91">
        <f t="shared" si="1398"/>
        <v>-13968611092.372108</v>
      </c>
      <c r="AB2724" s="91">
        <f t="shared" si="1398"/>
        <v>-1.7211463920875358E-2</v>
      </c>
    </row>
    <row r="2725" spans="2:28" s="78" customFormat="1" ht="15" hidden="1" customHeight="1" x14ac:dyDescent="0.2">
      <c r="Z2725" s="79">
        <f>[1]consoCURRENT!Z53795+[1]consoCURRENT!P53795-[1]consoCURRENT!N53795-[1]consoCURRENT!M53795-[1]consoCURRENT!L53795</f>
        <v>3038997509.5299997</v>
      </c>
    </row>
    <row r="2726" spans="2:28" s="78" customFormat="1" ht="15" hidden="1" customHeight="1" x14ac:dyDescent="0.2">
      <c r="B2726" s="79"/>
      <c r="C2726" s="79"/>
      <c r="D2726" s="79"/>
    </row>
    <row r="2727" spans="2:28" s="78" customFormat="1" ht="15" hidden="1" customHeight="1" x14ac:dyDescent="0.2">
      <c r="B2727" s="79"/>
      <c r="C2727" s="79"/>
      <c r="D2727" s="79"/>
      <c r="E2727" s="79"/>
      <c r="F2727" s="79"/>
      <c r="G2727" s="79"/>
      <c r="H2727" s="79"/>
      <c r="I2727" s="79"/>
      <c r="J2727" s="79"/>
      <c r="K2727" s="79"/>
      <c r="L2727" s="79"/>
      <c r="M2727" s="79"/>
      <c r="N2727" s="79"/>
      <c r="O2727" s="79"/>
      <c r="P2727" s="79"/>
      <c r="Q2727" s="79"/>
      <c r="R2727" s="79"/>
      <c r="S2727" s="79"/>
      <c r="T2727" s="79"/>
      <c r="U2727" s="79"/>
      <c r="V2727" s="79"/>
      <c r="W2727" s="79"/>
      <c r="X2727" s="79"/>
      <c r="Y2727" s="79"/>
      <c r="Z2727" s="79"/>
    </row>
    <row r="2728" spans="2:28" s="78" customFormat="1" ht="15" hidden="1" customHeight="1" x14ac:dyDescent="0.2">
      <c r="B2728" s="91"/>
      <c r="C2728" s="91"/>
      <c r="D2728" s="91"/>
    </row>
    <row r="2729" spans="2:28" s="78" customFormat="1" ht="15" customHeight="1" x14ac:dyDescent="0.2">
      <c r="B2729" s="91">
        <f t="shared" ref="B2729:C2729" si="1399">B2722-B2663</f>
        <v>-18268677630</v>
      </c>
      <c r="C2729" s="91">
        <f t="shared" si="1399"/>
        <v>118449453770</v>
      </c>
      <c r="D2729" s="91">
        <f>D2722-D2663</f>
        <v>-18274792630</v>
      </c>
      <c r="E2729" s="91">
        <f t="shared" ref="E2729:AA2729" si="1400">E2722-E2663</f>
        <v>-6517820191.4460011</v>
      </c>
      <c r="F2729" s="91">
        <f t="shared" si="1400"/>
        <v>-35221804298.609993</v>
      </c>
      <c r="G2729" s="91">
        <f t="shared" si="1400"/>
        <v>-18343582144.161663</v>
      </c>
      <c r="H2729" s="91">
        <f t="shared" si="1400"/>
        <v>0</v>
      </c>
      <c r="I2729" s="91">
        <f t="shared" si="1400"/>
        <v>-1486879735.6099997</v>
      </c>
      <c r="J2729" s="91">
        <f t="shared" si="1400"/>
        <v>-3965812030.4900007</v>
      </c>
      <c r="K2729" s="91">
        <f t="shared" si="1400"/>
        <v>0</v>
      </c>
      <c r="L2729" s="91">
        <f t="shared" si="1400"/>
        <v>0</v>
      </c>
      <c r="M2729" s="91">
        <f t="shared" si="1400"/>
        <v>-8491689275.6300011</v>
      </c>
      <c r="N2729" s="91">
        <f t="shared" si="1400"/>
        <v>-185636650.07999945</v>
      </c>
      <c r="O2729" s="91">
        <f t="shared" si="1400"/>
        <v>-1107495571.0860023</v>
      </c>
      <c r="P2729" s="91">
        <f t="shared" si="1400"/>
        <v>-3737808234.6699996</v>
      </c>
      <c r="Q2729" s="91">
        <f t="shared" si="1400"/>
        <v>-2858549597.8099995</v>
      </c>
      <c r="R2729" s="91">
        <f t="shared" si="1400"/>
        <v>-16881188774.750002</v>
      </c>
      <c r="S2729" s="91">
        <f t="shared" si="1400"/>
        <v>-11510138895.559999</v>
      </c>
      <c r="T2729" s="91">
        <f t="shared" si="1400"/>
        <v>-3133170338.0300002</v>
      </c>
      <c r="U2729" s="91">
        <f t="shared" si="1400"/>
        <v>-15210411806.131664</v>
      </c>
      <c r="V2729" s="91">
        <f t="shared" si="1400"/>
        <v>0</v>
      </c>
      <c r="W2729" s="91">
        <f t="shared" si="1400"/>
        <v>0</v>
      </c>
      <c r="X2729" s="91">
        <f t="shared" si="1400"/>
        <v>0</v>
      </c>
      <c r="Y2729" s="91">
        <f t="shared" si="1400"/>
        <v>0</v>
      </c>
      <c r="Z2729" s="91">
        <f t="shared" si="1400"/>
        <v>-47207626808.477661</v>
      </c>
      <c r="AA2729" s="91">
        <f t="shared" si="1400"/>
        <v>28932834178.477661</v>
      </c>
    </row>
    <row r="2730" spans="2:28" s="78" customFormat="1" ht="15" customHeight="1" x14ac:dyDescent="0.2">
      <c r="B2730" s="91"/>
      <c r="C2730" s="91"/>
      <c r="D2730" s="91"/>
    </row>
    <row r="2731" spans="2:28" s="78" customFormat="1" ht="15" customHeight="1" x14ac:dyDescent="0.2">
      <c r="B2731" s="91"/>
      <c r="C2731" s="91"/>
      <c r="D2731" s="91"/>
    </row>
    <row r="2732" spans="2:28" ht="15" customHeight="1" x14ac:dyDescent="0.2">
      <c r="B2732" s="87"/>
      <c r="C2732" s="87"/>
      <c r="D2732" s="87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2:28" ht="15" customHeight="1" x14ac:dyDescent="0.2">
      <c r="B2733" s="87"/>
      <c r="C2733" s="87"/>
      <c r="D2733" s="87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 s="116"/>
      <c r="C2735" s="116"/>
      <c r="D2735" s="116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87"/>
      <c r="C2736" s="87"/>
      <c r="D2736" s="87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Z2761" s="87"/>
    </row>
    <row r="2770" spans="2:21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">
      <c r="M2951" s="2">
        <v>17553</v>
      </c>
    </row>
    <row r="2954" spans="7:13" ht="15" customHeight="1" x14ac:dyDescent="0.2">
      <c r="G2954" s="2">
        <v>-20805571</v>
      </c>
    </row>
    <row r="2957" spans="7:13" ht="15" customHeight="1" x14ac:dyDescent="0.2">
      <c r="M2957" s="2">
        <v>28940</v>
      </c>
    </row>
    <row r="2982" spans="13:13" ht="15" customHeight="1" x14ac:dyDescent="0.2">
      <c r="M2982" s="2">
        <v>3300</v>
      </c>
    </row>
    <row r="2983" spans="13:13" ht="15" customHeight="1" x14ac:dyDescent="0.2">
      <c r="M2983" s="2">
        <v>1680</v>
      </c>
    </row>
    <row r="2995" spans="13:13" ht="15" customHeight="1" x14ac:dyDescent="0.2">
      <c r="M2995" s="2">
        <v>9721404.4299999997</v>
      </c>
    </row>
    <row r="3037" spans="13:13" ht="15" customHeight="1" x14ac:dyDescent="0.2">
      <c r="M3037" s="2">
        <v>16578795.439999999</v>
      </c>
    </row>
    <row r="3046" spans="13:13" ht="15" customHeight="1" x14ac:dyDescent="0.2">
      <c r="M3046" s="2">
        <v>49977</v>
      </c>
    </row>
  </sheetData>
  <mergeCells count="19">
    <mergeCell ref="AA8:AA10"/>
    <mergeCell ref="AB8:AB10"/>
    <mergeCell ref="AC8:AC10"/>
    <mergeCell ref="D2717:Z2717"/>
    <mergeCell ref="AA2717:AC2717"/>
    <mergeCell ref="D2718:Z2718"/>
    <mergeCell ref="AA2718:AC271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2076" max="16383" man="1"/>
    <brk id="2653" max="16383" man="1"/>
    <brk id="2718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2018-09-10T02:34:51Z</dcterms:created>
  <dcterms:modified xsi:type="dcterms:W3CDTF">2018-09-10T02:35:31Z</dcterms:modified>
</cp:coreProperties>
</file>